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-30" windowWidth="14115" windowHeight="8670" activeTab="2"/>
  </bookViews>
  <sheets>
    <sheet name="registrācija-maiņas" sheetId="1" r:id="rId1"/>
    <sheet name="result" sheetId="2" r:id="rId2"/>
    <sheet name="Kvalifikācija 24 spēles" sheetId="3" r:id="rId3"/>
    <sheet name="Round Robin " sheetId="5" r:id="rId4"/>
    <sheet name="Round Robin Total" sheetId="6" r:id="rId5"/>
    <sheet name="Step Ladder" sheetId="8" r:id="rId6"/>
    <sheet name="Final Standings" sheetId="9" r:id="rId7"/>
  </sheets>
  <definedNames>
    <definedName name="_xlnm.Print_Area" localSheetId="2">'Kvalifikācija 24 spēles'!$A$1:$S$55</definedName>
    <definedName name="_xlnm.Print_Area" localSheetId="3">'Round Robin '!$A$1:$M$39</definedName>
  </definedNames>
  <calcPr calcId="125725"/>
</workbook>
</file>

<file path=xl/calcChain.xml><?xml version="1.0" encoding="utf-8"?>
<calcChain xmlns="http://schemas.openxmlformats.org/spreadsheetml/2006/main">
  <c r="L34" i="3"/>
  <c r="M34"/>
  <c r="N34"/>
  <c r="L24"/>
  <c r="M24"/>
  <c r="N24"/>
  <c r="L45"/>
  <c r="M45"/>
  <c r="N45"/>
  <c r="L40"/>
  <c r="M40"/>
  <c r="N40"/>
  <c r="L25"/>
  <c r="M25"/>
  <c r="L23"/>
  <c r="M23"/>
  <c r="N23"/>
  <c r="L27"/>
  <c r="M27"/>
  <c r="N27"/>
  <c r="L21"/>
  <c r="M21"/>
  <c r="N21"/>
  <c r="L28"/>
  <c r="M28"/>
  <c r="N28"/>
  <c r="L39"/>
  <c r="M39"/>
  <c r="N39"/>
  <c r="L41"/>
  <c r="M41"/>
  <c r="N41"/>
  <c r="L35"/>
  <c r="M35"/>
  <c r="N35"/>
  <c r="O35"/>
  <c r="L47"/>
  <c r="M47"/>
  <c r="N47"/>
  <c r="O47"/>
  <c r="L33"/>
  <c r="M33"/>
  <c r="N33"/>
  <c r="O33"/>
  <c r="L42"/>
  <c r="M42"/>
  <c r="N42"/>
  <c r="O42"/>
  <c r="L49"/>
  <c r="M49"/>
  <c r="N49"/>
  <c r="O49"/>
  <c r="L46"/>
  <c r="M46"/>
  <c r="N46"/>
  <c r="O46"/>
  <c r="L37"/>
  <c r="M37"/>
  <c r="N37"/>
  <c r="O37"/>
  <c r="L20"/>
  <c r="M20"/>
  <c r="N20"/>
  <c r="O20"/>
  <c r="L38"/>
  <c r="M38"/>
  <c r="N38"/>
  <c r="O38"/>
  <c r="L22"/>
  <c r="M22"/>
  <c r="N22"/>
  <c r="O22"/>
  <c r="L43"/>
  <c r="M43"/>
  <c r="N43"/>
  <c r="O43"/>
  <c r="L32"/>
  <c r="M32"/>
  <c r="N32"/>
  <c r="O32"/>
  <c r="L48"/>
  <c r="M48"/>
  <c r="N48"/>
  <c r="O48"/>
  <c r="L44"/>
  <c r="M44"/>
  <c r="N44"/>
  <c r="O44"/>
  <c r="L26"/>
  <c r="M26"/>
  <c r="N26"/>
  <c r="O26"/>
  <c r="O36"/>
  <c r="N36"/>
  <c r="M36"/>
  <c r="L36"/>
  <c r="B27"/>
  <c r="C27"/>
  <c r="D27"/>
  <c r="B45"/>
  <c r="C45"/>
  <c r="D45"/>
  <c r="B15"/>
  <c r="C15"/>
  <c r="D15"/>
  <c r="B38"/>
  <c r="C38"/>
  <c r="D38"/>
  <c r="B20"/>
  <c r="C20"/>
  <c r="D20"/>
  <c r="L10"/>
  <c r="M10"/>
  <c r="N10"/>
  <c r="B42"/>
  <c r="C42"/>
  <c r="D42"/>
  <c r="B41"/>
  <c r="C41"/>
  <c r="D41"/>
  <c r="B33"/>
  <c r="C33"/>
  <c r="D33"/>
  <c r="L12"/>
  <c r="M12"/>
  <c r="N12"/>
  <c r="B13"/>
  <c r="C13"/>
  <c r="D13"/>
  <c r="L14"/>
  <c r="M14"/>
  <c r="N14"/>
  <c r="O14"/>
  <c r="B21"/>
  <c r="C21"/>
  <c r="D21"/>
  <c r="E21"/>
  <c r="B50"/>
  <c r="C50"/>
  <c r="D50"/>
  <c r="E50"/>
  <c r="B7"/>
  <c r="C7"/>
  <c r="D7"/>
  <c r="E7"/>
  <c r="B14"/>
  <c r="C14"/>
  <c r="D14"/>
  <c r="E14"/>
  <c r="L11"/>
  <c r="M11"/>
  <c r="N11"/>
  <c r="O11"/>
  <c r="B16"/>
  <c r="C16"/>
  <c r="D16"/>
  <c r="E16"/>
  <c r="B47"/>
  <c r="C47"/>
  <c r="D47"/>
  <c r="E47"/>
  <c r="B10"/>
  <c r="C10"/>
  <c r="D10"/>
  <c r="E10"/>
  <c r="B5"/>
  <c r="B24" i="5" s="1"/>
  <c r="C5" i="3"/>
  <c r="D5"/>
  <c r="E5"/>
  <c r="B49"/>
  <c r="C49"/>
  <c r="D49"/>
  <c r="E49"/>
  <c r="B6"/>
  <c r="B26" i="5" s="1"/>
  <c r="C6" i="3"/>
  <c r="D6"/>
  <c r="E6"/>
  <c r="B36"/>
  <c r="C36"/>
  <c r="D36"/>
  <c r="E36"/>
  <c r="B52"/>
  <c r="C52"/>
  <c r="D52"/>
  <c r="E52"/>
  <c r="L16"/>
  <c r="M16"/>
  <c r="N16"/>
  <c r="O16"/>
  <c r="B43"/>
  <c r="C43"/>
  <c r="D43"/>
  <c r="E43"/>
  <c r="L5"/>
  <c r="B5" i="5" s="1"/>
  <c r="M5" i="3"/>
  <c r="N5"/>
  <c r="O5"/>
  <c r="B23"/>
  <c r="C23"/>
  <c r="D23"/>
  <c r="E23"/>
  <c r="B46"/>
  <c r="C46"/>
  <c r="D46"/>
  <c r="E46"/>
  <c r="B11"/>
  <c r="C11"/>
  <c r="D11"/>
  <c r="E11"/>
  <c r="B17"/>
  <c r="C17"/>
  <c r="D17"/>
  <c r="E17"/>
  <c r="B51"/>
  <c r="C51"/>
  <c r="D51"/>
  <c r="E51"/>
  <c r="L7"/>
  <c r="B9" i="5" s="1"/>
  <c r="M7" i="3"/>
  <c r="N7"/>
  <c r="O7"/>
  <c r="B24"/>
  <c r="C24"/>
  <c r="D24"/>
  <c r="E24"/>
  <c r="L6"/>
  <c r="B7" i="5" s="1"/>
  <c r="M6" i="3"/>
  <c r="N6"/>
  <c r="O6"/>
  <c r="B35"/>
  <c r="C35"/>
  <c r="D35"/>
  <c r="E35"/>
  <c r="B31"/>
  <c r="C31"/>
  <c r="D31"/>
  <c r="E31"/>
  <c r="B30"/>
  <c r="C30"/>
  <c r="D30"/>
  <c r="E30"/>
  <c r="L15"/>
  <c r="M15"/>
  <c r="N15"/>
  <c r="O15"/>
  <c r="B39"/>
  <c r="C39"/>
  <c r="D39"/>
  <c r="E39"/>
  <c r="B9"/>
  <c r="C9"/>
  <c r="D9"/>
  <c r="E9"/>
  <c r="B19"/>
  <c r="C19"/>
  <c r="D19"/>
  <c r="E19"/>
  <c r="B28"/>
  <c r="C28"/>
  <c r="D28"/>
  <c r="E28"/>
  <c r="B54"/>
  <c r="C54"/>
  <c r="D54"/>
  <c r="E54"/>
  <c r="B18"/>
  <c r="C18"/>
  <c r="D18"/>
  <c r="E18"/>
  <c r="B48"/>
  <c r="C48"/>
  <c r="D48"/>
  <c r="E48"/>
  <c r="B40"/>
  <c r="C40"/>
  <c r="D40"/>
  <c r="E40"/>
  <c r="L13"/>
  <c r="B19" i="5" s="1"/>
  <c r="M13" i="3"/>
  <c r="N13"/>
  <c r="O13"/>
  <c r="B12"/>
  <c r="B38" i="5" s="1"/>
  <c r="C12" i="3"/>
  <c r="D12"/>
  <c r="B37"/>
  <c r="C37"/>
  <c r="D37"/>
  <c r="B26"/>
  <c r="C26"/>
  <c r="D26"/>
  <c r="B29"/>
  <c r="C29"/>
  <c r="D29"/>
  <c r="B53"/>
  <c r="C53"/>
  <c r="D53"/>
  <c r="L8"/>
  <c r="B11" i="5" s="1"/>
  <c r="M8" i="3"/>
  <c r="N8"/>
  <c r="B44"/>
  <c r="C44"/>
  <c r="D44"/>
  <c r="B32"/>
  <c r="C32"/>
  <c r="D32"/>
  <c r="C8"/>
  <c r="D8"/>
  <c r="B55"/>
  <c r="C55"/>
  <c r="D55"/>
  <c r="B25"/>
  <c r="C25"/>
  <c r="D25"/>
  <c r="B34"/>
  <c r="C34"/>
  <c r="D34"/>
  <c r="L9"/>
  <c r="N9"/>
  <c r="E22"/>
  <c r="D22"/>
  <c r="C22"/>
  <c r="B22"/>
  <c r="B58" i="2"/>
  <c r="C58"/>
  <c r="D58"/>
  <c r="E58"/>
  <c r="B59"/>
  <c r="C59"/>
  <c r="D59"/>
  <c r="E59"/>
  <c r="B44"/>
  <c r="C44"/>
  <c r="D44"/>
  <c r="E44"/>
  <c r="B45"/>
  <c r="C45"/>
  <c r="D45"/>
  <c r="E45"/>
  <c r="B60"/>
  <c r="C60"/>
  <c r="D60"/>
  <c r="E60"/>
  <c r="B66"/>
  <c r="C66"/>
  <c r="D66"/>
  <c r="E66"/>
  <c r="B56"/>
  <c r="C56"/>
  <c r="D56"/>
  <c r="E56"/>
  <c r="B55"/>
  <c r="C55"/>
  <c r="M9" i="3" s="1"/>
  <c r="D55" i="2"/>
  <c r="E55"/>
  <c r="B57"/>
  <c r="C57"/>
  <c r="D57"/>
  <c r="E57"/>
  <c r="B53"/>
  <c r="C53"/>
  <c r="D53"/>
  <c r="E53"/>
  <c r="B52"/>
  <c r="C52"/>
  <c r="D52"/>
  <c r="E52"/>
  <c r="B46"/>
  <c r="C46"/>
  <c r="D46"/>
  <c r="E46"/>
  <c r="B54"/>
  <c r="C54"/>
  <c r="D54"/>
  <c r="E54"/>
  <c r="B61"/>
  <c r="C61"/>
  <c r="D61"/>
  <c r="E61"/>
  <c r="B63"/>
  <c r="C63"/>
  <c r="D63"/>
  <c r="E63"/>
  <c r="B49"/>
  <c r="C49"/>
  <c r="D49"/>
  <c r="E49"/>
  <c r="B65"/>
  <c r="C65"/>
  <c r="D65"/>
  <c r="E65"/>
  <c r="B43"/>
  <c r="C43"/>
  <c r="D43"/>
  <c r="E43"/>
  <c r="B62"/>
  <c r="C62"/>
  <c r="D62"/>
  <c r="E62"/>
  <c r="B51"/>
  <c r="B8" i="3" s="1"/>
  <c r="B28" i="5" s="1"/>
  <c r="C51" i="2"/>
  <c r="D51"/>
  <c r="E51"/>
  <c r="B47"/>
  <c r="C47"/>
  <c r="D47"/>
  <c r="E47"/>
  <c r="B50"/>
  <c r="C50"/>
  <c r="D50"/>
  <c r="E50"/>
  <c r="B48"/>
  <c r="C48"/>
  <c r="D48"/>
  <c r="E48"/>
  <c r="E64"/>
  <c r="D64"/>
  <c r="C64"/>
  <c r="B64"/>
  <c r="B6"/>
  <c r="C6"/>
  <c r="D6"/>
  <c r="E6"/>
  <c r="B17"/>
  <c r="C17"/>
  <c r="D17"/>
  <c r="E17"/>
  <c r="B30"/>
  <c r="C30"/>
  <c r="D30"/>
  <c r="E30"/>
  <c r="B40"/>
  <c r="C40"/>
  <c r="D40"/>
  <c r="E40"/>
  <c r="B19"/>
  <c r="C19"/>
  <c r="D19"/>
  <c r="E19"/>
  <c r="B26"/>
  <c r="C26"/>
  <c r="D26"/>
  <c r="E26"/>
  <c r="B14"/>
  <c r="C14"/>
  <c r="D14"/>
  <c r="E14"/>
  <c r="B4"/>
  <c r="C4"/>
  <c r="D4"/>
  <c r="E4"/>
  <c r="B9"/>
  <c r="C9"/>
  <c r="D9"/>
  <c r="E9"/>
  <c r="B16"/>
  <c r="C16"/>
  <c r="D16"/>
  <c r="E16"/>
  <c r="B35"/>
  <c r="C35"/>
  <c r="D35"/>
  <c r="E35"/>
  <c r="B33"/>
  <c r="C33"/>
  <c r="D33"/>
  <c r="E33"/>
  <c r="B20"/>
  <c r="C20"/>
  <c r="D20"/>
  <c r="E20"/>
  <c r="B12"/>
  <c r="C12"/>
  <c r="D12"/>
  <c r="E12"/>
  <c r="B13"/>
  <c r="C13"/>
  <c r="D13"/>
  <c r="E13"/>
  <c r="B41"/>
  <c r="C41"/>
  <c r="D41"/>
  <c r="E41"/>
  <c r="B39"/>
  <c r="C39"/>
  <c r="D39"/>
  <c r="E39"/>
  <c r="B32"/>
  <c r="C32"/>
  <c r="D32"/>
  <c r="E32"/>
  <c r="B37"/>
  <c r="C37"/>
  <c r="D37"/>
  <c r="E37"/>
  <c r="B5"/>
  <c r="C5"/>
  <c r="D5"/>
  <c r="E5"/>
  <c r="B21"/>
  <c r="C21"/>
  <c r="D21"/>
  <c r="E21"/>
  <c r="B36"/>
  <c r="C36"/>
  <c r="D36"/>
  <c r="E36"/>
  <c r="B24"/>
  <c r="C24"/>
  <c r="D24"/>
  <c r="E24"/>
  <c r="B10"/>
  <c r="C10"/>
  <c r="D10"/>
  <c r="E10"/>
  <c r="B15"/>
  <c r="C15"/>
  <c r="D15"/>
  <c r="E15"/>
  <c r="B29"/>
  <c r="C29"/>
  <c r="D29"/>
  <c r="E29"/>
  <c r="B23"/>
  <c r="C23"/>
  <c r="D23"/>
  <c r="E23"/>
  <c r="B34"/>
  <c r="C34"/>
  <c r="D34"/>
  <c r="E34"/>
  <c r="B38"/>
  <c r="C38"/>
  <c r="D38"/>
  <c r="E38"/>
  <c r="B8"/>
  <c r="C8"/>
  <c r="D8"/>
  <c r="E8"/>
  <c r="B7"/>
  <c r="C7"/>
  <c r="D7"/>
  <c r="E7"/>
  <c r="B31"/>
  <c r="C31"/>
  <c r="D31"/>
  <c r="E31"/>
  <c r="B25"/>
  <c r="C25"/>
  <c r="D25"/>
  <c r="E25"/>
  <c r="B27"/>
  <c r="C27"/>
  <c r="D27"/>
  <c r="E27"/>
  <c r="B42"/>
  <c r="C42"/>
  <c r="D42"/>
  <c r="E42"/>
  <c r="B22"/>
  <c r="C22"/>
  <c r="D22"/>
  <c r="E22"/>
  <c r="B28"/>
  <c r="C28"/>
  <c r="D28"/>
  <c r="E28"/>
  <c r="B11"/>
  <c r="C11"/>
  <c r="D11"/>
  <c r="E11"/>
  <c r="E18"/>
  <c r="D18"/>
  <c r="C18"/>
  <c r="B18"/>
  <c r="AH5"/>
  <c r="S14" i="3" s="1"/>
  <c r="AH6" i="2"/>
  <c r="I21" i="3" s="1"/>
  <c r="AH7" i="2"/>
  <c r="I50" i="3" s="1"/>
  <c r="AH8" i="2"/>
  <c r="I7" i="3" s="1"/>
  <c r="AH9" i="2"/>
  <c r="I14" i="3" s="1"/>
  <c r="AH10" i="2"/>
  <c r="S11" i="3" s="1"/>
  <c r="AH11" i="2"/>
  <c r="I16" i="3" s="1"/>
  <c r="AH12" i="2"/>
  <c r="S47" i="3" s="1"/>
  <c r="AH13" i="2"/>
  <c r="S33" i="3" s="1"/>
  <c r="AH14" i="2"/>
  <c r="I5" i="3" s="1"/>
  <c r="AH15" i="2"/>
  <c r="I49" i="3" s="1"/>
  <c r="AH16" i="2"/>
  <c r="I6" i="3" s="1"/>
  <c r="AH17" i="2"/>
  <c r="I36" i="3" s="1"/>
  <c r="AH18" i="2"/>
  <c r="S49" i="3" s="1"/>
  <c r="AH19" i="2"/>
  <c r="S16" i="3" s="1"/>
  <c r="AH20" i="2"/>
  <c r="S46" i="3" s="1"/>
  <c r="AH21" i="2"/>
  <c r="S5" i="3" s="1"/>
  <c r="AH22" i="2"/>
  <c r="S37" i="3" s="1"/>
  <c r="AH23" i="2"/>
  <c r="I46" i="3" s="1"/>
  <c r="AH24" i="2"/>
  <c r="I11" i="3" s="1"/>
  <c r="AH25" i="2"/>
  <c r="I17" i="3" s="1"/>
  <c r="AH26" i="2"/>
  <c r="I51" i="3" s="1"/>
  <c r="AH27" i="2"/>
  <c r="S7" i="3" s="1"/>
  <c r="AH28" i="2"/>
  <c r="I24" i="3" s="1"/>
  <c r="AH29" i="2"/>
  <c r="S6" i="3" s="1"/>
  <c r="AH30" i="2"/>
  <c r="S22" i="3" s="1"/>
  <c r="AH31" i="2"/>
  <c r="I31" i="3" s="1"/>
  <c r="AH32" i="2"/>
  <c r="I30" i="3" s="1"/>
  <c r="AH33" i="2"/>
  <c r="S15" i="3" s="1"/>
  <c r="AH34" i="2"/>
  <c r="S43" i="3" s="1"/>
  <c r="AH35" i="2"/>
  <c r="S32" i="3" s="1"/>
  <c r="AH36" i="2"/>
  <c r="I19" i="3" s="1"/>
  <c r="AH37" i="2"/>
  <c r="I28" i="3" s="1"/>
  <c r="AH38" i="2"/>
  <c r="I54" i="3" s="1"/>
  <c r="AH39" i="2"/>
  <c r="I18" i="3" s="1"/>
  <c r="AH40" i="2"/>
  <c r="S48" i="3" s="1"/>
  <c r="AH41" i="2"/>
  <c r="S44" i="3" s="1"/>
  <c r="AH42" i="2"/>
  <c r="S26" i="3" s="1"/>
  <c r="AH43" i="2"/>
  <c r="I12" i="3" s="1"/>
  <c r="AH44" i="2"/>
  <c r="I37" i="3" s="1"/>
  <c r="AH45" i="2"/>
  <c r="I26" i="3" s="1"/>
  <c r="AH46" i="2"/>
  <c r="I29" i="3" s="1"/>
  <c r="AH47" i="2"/>
  <c r="S27" i="3" s="1"/>
  <c r="AH48" i="2"/>
  <c r="S8" i="3" s="1"/>
  <c r="AH49" i="2"/>
  <c r="I44" i="3" s="1"/>
  <c r="AH50" i="2"/>
  <c r="S21" i="3" s="1"/>
  <c r="AH51" i="2"/>
  <c r="I8" i="3" s="1"/>
  <c r="AH52" i="2"/>
  <c r="I55" i="3" s="1"/>
  <c r="AH53" i="2"/>
  <c r="S39" i="3" s="1"/>
  <c r="AH54" i="2"/>
  <c r="I34" i="3" s="1"/>
  <c r="AH55" i="2"/>
  <c r="S9" i="3" s="1"/>
  <c r="AH56" i="2"/>
  <c r="I27" i="3" s="1"/>
  <c r="AH57" i="2"/>
  <c r="I45" i="3" s="1"/>
  <c r="AH58" i="2"/>
  <c r="I15" i="3" s="1"/>
  <c r="AH59" i="2"/>
  <c r="S23" i="3" s="1"/>
  <c r="AH60" i="2"/>
  <c r="S34" i="3" s="1"/>
  <c r="AH61" i="2"/>
  <c r="S10" i="3" s="1"/>
  <c r="AH62" i="2"/>
  <c r="I42" i="3" s="1"/>
  <c r="AH63" i="2"/>
  <c r="S45" i="3" s="1"/>
  <c r="AH64" i="2"/>
  <c r="I33" i="3" s="1"/>
  <c r="AH65" i="2"/>
  <c r="S12" i="3" s="1"/>
  <c r="AH66" i="2"/>
  <c r="I13" i="3" s="1"/>
  <c r="AH67" i="2"/>
  <c r="AH68"/>
  <c r="AH69"/>
  <c r="AH70"/>
  <c r="AH71"/>
  <c r="AH72"/>
  <c r="AH73"/>
  <c r="AH74"/>
  <c r="AH75"/>
  <c r="AH76"/>
  <c r="AH77"/>
  <c r="AH78"/>
  <c r="AH79"/>
  <c r="AH80"/>
  <c r="AH81"/>
  <c r="AH82"/>
  <c r="AH83"/>
  <c r="AH84"/>
  <c r="AH85"/>
  <c r="AH86"/>
  <c r="AH87"/>
  <c r="AH88"/>
  <c r="AH89"/>
  <c r="AH90"/>
  <c r="AH91"/>
  <c r="AH92"/>
  <c r="AH93"/>
  <c r="AH4"/>
  <c r="S36" i="3" s="1"/>
  <c r="L6" i="5"/>
  <c r="D10" i="6" s="1"/>
  <c r="K5" i="5"/>
  <c r="C10" i="6"/>
  <c r="L39" i="5"/>
  <c r="J12" i="6" s="1"/>
  <c r="K38" i="5"/>
  <c r="I12" i="6" s="1"/>
  <c r="L37" i="5"/>
  <c r="J14" i="6" s="1"/>
  <c r="K36" i="5"/>
  <c r="I14" i="6" s="1"/>
  <c r="L35" i="5"/>
  <c r="J11" i="6" s="1"/>
  <c r="K34" i="5"/>
  <c r="I11" i="6" s="1"/>
  <c r="L33" i="5"/>
  <c r="J9" i="6" s="1"/>
  <c r="K32" i="5"/>
  <c r="I9" i="6" s="1"/>
  <c r="L31" i="5"/>
  <c r="J10" i="6" s="1"/>
  <c r="K30" i="5"/>
  <c r="I10" i="6" s="1"/>
  <c r="L29" i="5"/>
  <c r="J8" i="6" s="1"/>
  <c r="K28" i="5"/>
  <c r="I8" i="6" s="1"/>
  <c r="L27" i="5"/>
  <c r="J13" i="6" s="1"/>
  <c r="K26" i="5"/>
  <c r="I13" i="6" s="1"/>
  <c r="L25" i="5"/>
  <c r="J7" i="6" s="1"/>
  <c r="K24" i="5"/>
  <c r="I7" i="6" s="1"/>
  <c r="L8" i="5"/>
  <c r="D11" i="6"/>
  <c r="K7" i="5"/>
  <c r="C11" i="6"/>
  <c r="L20" i="5"/>
  <c r="D14" i="6"/>
  <c r="K19" i="5"/>
  <c r="C14" i="6"/>
  <c r="L18" i="5"/>
  <c r="D12" i="6"/>
  <c r="K17" i="5"/>
  <c r="C12" i="6"/>
  <c r="L16" i="5"/>
  <c r="D13" i="6"/>
  <c r="K15" i="5"/>
  <c r="C13" i="6"/>
  <c r="L14" i="5"/>
  <c r="D9" i="6"/>
  <c r="K13" i="5"/>
  <c r="C9" i="6"/>
  <c r="L12" i="5"/>
  <c r="D8" i="6"/>
  <c r="K11" i="5"/>
  <c r="C8" i="6"/>
  <c r="L10" i="5"/>
  <c r="D7" i="6"/>
  <c r="K9" i="5"/>
  <c r="C7" i="6"/>
  <c r="AD5" i="2"/>
  <c r="AE5"/>
  <c r="P14" i="3" s="1"/>
  <c r="AF5" i="2"/>
  <c r="Q14" i="3" s="1"/>
  <c r="AD6" i="2"/>
  <c r="AE6"/>
  <c r="P35" i="3" s="1"/>
  <c r="AF6" i="2"/>
  <c r="Q35" i="3" s="1"/>
  <c r="AD7" i="2"/>
  <c r="AE7"/>
  <c r="F50" i="3" s="1"/>
  <c r="AF7" i="2"/>
  <c r="G50" i="3" s="1"/>
  <c r="AD8" i="2"/>
  <c r="AE8"/>
  <c r="F7" i="3" s="1"/>
  <c r="AF8" i="2"/>
  <c r="G7" i="3" s="1"/>
  <c r="AD9" i="2"/>
  <c r="AE9"/>
  <c r="F14" i="3" s="1"/>
  <c r="AF9" i="2"/>
  <c r="G14" i="3" s="1"/>
  <c r="AD10" i="2"/>
  <c r="AE10"/>
  <c r="P11" i="3" s="1"/>
  <c r="AF10" i="2"/>
  <c r="Q11" i="3" s="1"/>
  <c r="AD11" i="2"/>
  <c r="AE11"/>
  <c r="F16" i="3" s="1"/>
  <c r="AF11" i="2"/>
  <c r="G16" i="3" s="1"/>
  <c r="AD12" i="2"/>
  <c r="AE12"/>
  <c r="P47" i="3" s="1"/>
  <c r="AF12" i="2"/>
  <c r="Q47" i="3" s="1"/>
  <c r="AD13" i="2"/>
  <c r="AE13"/>
  <c r="F10" i="3" s="1"/>
  <c r="AF13" i="2"/>
  <c r="Q33" i="3" s="1"/>
  <c r="AD14" i="2"/>
  <c r="AE14"/>
  <c r="F5" i="3" s="1"/>
  <c r="AF14" i="2"/>
  <c r="G5" i="3" s="1"/>
  <c r="AD15" i="2"/>
  <c r="AE15"/>
  <c r="F49" i="3" s="1"/>
  <c r="AF15" i="2"/>
  <c r="G49" i="3" s="1"/>
  <c r="AD16" i="2"/>
  <c r="AE16"/>
  <c r="F6" i="3" s="1"/>
  <c r="AF16" i="2"/>
  <c r="G6" i="3" s="1"/>
  <c r="AD17" i="2"/>
  <c r="AE17"/>
  <c r="P42" i="3" s="1"/>
  <c r="AF17" i="2"/>
  <c r="Q42" i="3" s="1"/>
  <c r="AD18" i="2"/>
  <c r="AE18"/>
  <c r="P49" i="3" s="1"/>
  <c r="AF18" i="2"/>
  <c r="G52" i="3" s="1"/>
  <c r="AD19" i="2"/>
  <c r="AE19"/>
  <c r="P16" i="3" s="1"/>
  <c r="AF19" i="2"/>
  <c r="Q16" i="3" s="1"/>
  <c r="AD20" i="2"/>
  <c r="AE20"/>
  <c r="P46" i="3" s="1"/>
  <c r="AF20" i="2"/>
  <c r="Q46" i="3" s="1"/>
  <c r="AD21" i="2"/>
  <c r="AE21"/>
  <c r="P5" i="3" s="1"/>
  <c r="AF21" i="2"/>
  <c r="Q5" i="3" s="1"/>
  <c r="AD22" i="2"/>
  <c r="AE22"/>
  <c r="P37" i="3" s="1"/>
  <c r="AF22" i="2"/>
  <c r="Q37" i="3" s="1"/>
  <c r="AD23" i="2"/>
  <c r="AE23"/>
  <c r="F46" i="3" s="1"/>
  <c r="AF23" i="2"/>
  <c r="G46" i="3" s="1"/>
  <c r="AD24" i="2"/>
  <c r="AE24"/>
  <c r="F11" i="3" s="1"/>
  <c r="AF24" i="2"/>
  <c r="G11" i="3" s="1"/>
  <c r="AD25" i="2"/>
  <c r="AE25"/>
  <c r="F17" i="3" s="1"/>
  <c r="AF25" i="2"/>
  <c r="G17" i="3" s="1"/>
  <c r="AD26" i="2"/>
  <c r="AE26"/>
  <c r="F51" i="3" s="1"/>
  <c r="AF26" i="2"/>
  <c r="G51" i="3" s="1"/>
  <c r="AD27" i="2"/>
  <c r="AE27"/>
  <c r="P20" i="3" s="1"/>
  <c r="AF27" i="2"/>
  <c r="Q20" i="3" s="1"/>
  <c r="AD28" i="2"/>
  <c r="AE28"/>
  <c r="P38" i="3" s="1"/>
  <c r="AF28" i="2"/>
  <c r="Q38" i="3" s="1"/>
  <c r="AD29" i="2"/>
  <c r="AE29"/>
  <c r="P6" i="3" s="1"/>
  <c r="AF29" i="2"/>
  <c r="Q6" i="3" s="1"/>
  <c r="AD30" i="2"/>
  <c r="AE30"/>
  <c r="P22" i="3" s="1"/>
  <c r="AF30" i="2"/>
  <c r="Q22" i="3" s="1"/>
  <c r="AD31" i="2"/>
  <c r="AE31"/>
  <c r="F31" i="3" s="1"/>
  <c r="AF31" i="2"/>
  <c r="G31" i="3" s="1"/>
  <c r="AD32" i="2"/>
  <c r="AE32"/>
  <c r="F30" i="3" s="1"/>
  <c r="AF32" i="2"/>
  <c r="G30" i="3" s="1"/>
  <c r="AD33" i="2"/>
  <c r="AE33"/>
  <c r="P15" i="3" s="1"/>
  <c r="AF33" i="2"/>
  <c r="Q15" i="3" s="1"/>
  <c r="AD34" i="2"/>
  <c r="AE34"/>
  <c r="P43" i="3" s="1"/>
  <c r="AF34" i="2"/>
  <c r="Q43" i="3" s="1"/>
  <c r="AD35" i="2"/>
  <c r="AE35"/>
  <c r="F9" i="3" s="1"/>
  <c r="AF35" i="2"/>
  <c r="Q32" i="3" s="1"/>
  <c r="AD36" i="2"/>
  <c r="AE36"/>
  <c r="F19" i="3" s="1"/>
  <c r="AF36" i="2"/>
  <c r="G19" i="3" s="1"/>
  <c r="AD37" i="2"/>
  <c r="AE37"/>
  <c r="F28" i="3" s="1"/>
  <c r="AF37" i="2"/>
  <c r="G28" i="3" s="1"/>
  <c r="AD38" i="2"/>
  <c r="AE38"/>
  <c r="F54" i="3" s="1"/>
  <c r="AF38" i="2"/>
  <c r="G54" i="3" s="1"/>
  <c r="AD39" i="2"/>
  <c r="AE39"/>
  <c r="F18" i="3" s="1"/>
  <c r="AF39" i="2"/>
  <c r="G18" i="3" s="1"/>
  <c r="AD40" i="2"/>
  <c r="AE40"/>
  <c r="P48" i="3" s="1"/>
  <c r="AF40" i="2"/>
  <c r="Q48" i="3" s="1"/>
  <c r="AD41" i="2"/>
  <c r="AE41"/>
  <c r="F40" i="3" s="1"/>
  <c r="AF41" i="2"/>
  <c r="Q44" i="3" s="1"/>
  <c r="AD42" i="2"/>
  <c r="AE42"/>
  <c r="P26" i="3" s="1"/>
  <c r="AF42" i="2"/>
  <c r="Q13" i="3" s="1"/>
  <c r="AD43" i="2"/>
  <c r="E12" i="3" s="1"/>
  <c r="AE43" i="2"/>
  <c r="F12" i="3" s="1"/>
  <c r="AF43" i="2"/>
  <c r="G12" i="3" s="1"/>
  <c r="AD44" i="2"/>
  <c r="E37" i="3" s="1"/>
  <c r="AE44" i="2"/>
  <c r="F37" i="3" s="1"/>
  <c r="AF44" i="2"/>
  <c r="G37" i="3" s="1"/>
  <c r="AD45" i="2"/>
  <c r="E26" i="3" s="1"/>
  <c r="AE45" i="2"/>
  <c r="F26" i="3" s="1"/>
  <c r="AF45" i="2"/>
  <c r="G26" i="3" s="1"/>
  <c r="AD46" i="2"/>
  <c r="E29" i="3" s="1"/>
  <c r="AE46" i="2"/>
  <c r="F29" i="3" s="1"/>
  <c r="AF46" i="2"/>
  <c r="G29" i="3" s="1"/>
  <c r="AD47" i="2"/>
  <c r="O27" i="3" s="1"/>
  <c r="AE47" i="2"/>
  <c r="P27" i="3" s="1"/>
  <c r="AF47" i="2"/>
  <c r="Q27" i="3" s="1"/>
  <c r="AD48" i="2"/>
  <c r="O8" i="3" s="1"/>
  <c r="AE48" i="2"/>
  <c r="P8" i="3" s="1"/>
  <c r="AF48" i="2"/>
  <c r="Q8" i="3" s="1"/>
  <c r="AD49" i="2"/>
  <c r="E44" i="3" s="1"/>
  <c r="AE49" i="2"/>
  <c r="F44" i="3" s="1"/>
  <c r="AF49" i="2"/>
  <c r="G44" i="3" s="1"/>
  <c r="AD50" i="2"/>
  <c r="O21" i="3" s="1"/>
  <c r="AE50" i="2"/>
  <c r="P21" i="3" s="1"/>
  <c r="AF50" i="2"/>
  <c r="Q21" i="3" s="1"/>
  <c r="AD51" i="2"/>
  <c r="E8" i="3" s="1"/>
  <c r="AE51" i="2"/>
  <c r="F8" i="3" s="1"/>
  <c r="AF51" i="2"/>
  <c r="G8" i="3" s="1"/>
  <c r="AD52" i="2"/>
  <c r="E55" i="3" s="1"/>
  <c r="AE52" i="2"/>
  <c r="P28" i="3" s="1"/>
  <c r="AF52" i="2"/>
  <c r="Q28" i="3" s="1"/>
  <c r="AD53" i="2"/>
  <c r="O39" i="3" s="1"/>
  <c r="AE53" i="2"/>
  <c r="P39" i="3" s="1"/>
  <c r="AF53" i="2"/>
  <c r="Q39" i="3" s="1"/>
  <c r="AD54" i="2"/>
  <c r="E34" i="3" s="1"/>
  <c r="AE54" i="2"/>
  <c r="P41" i="3" s="1"/>
  <c r="AF54" i="2"/>
  <c r="Q41" i="3" s="1"/>
  <c r="AD55" i="2"/>
  <c r="O9" i="3" s="1"/>
  <c r="AE55" i="2"/>
  <c r="P9" i="3" s="1"/>
  <c r="AF55" i="2"/>
  <c r="Q9" i="3" s="1"/>
  <c r="AD56" i="2"/>
  <c r="E27" i="3" s="1"/>
  <c r="AE56" i="2"/>
  <c r="F27" i="3" s="1"/>
  <c r="AF56" i="2"/>
  <c r="G27" i="3" s="1"/>
  <c r="AD57" i="2"/>
  <c r="E45" i="3" s="1"/>
  <c r="AE57" i="2"/>
  <c r="F45" i="3" s="1"/>
  <c r="AF57" i="2"/>
  <c r="G45" i="3" s="1"/>
  <c r="AD58" i="2"/>
  <c r="E15" i="3" s="1"/>
  <c r="AE58" i="2"/>
  <c r="F15" i="3" s="1"/>
  <c r="AF58" i="2"/>
  <c r="G15" i="3" s="1"/>
  <c r="AD59" i="2"/>
  <c r="O23" i="3" s="1"/>
  <c r="AE59" i="2"/>
  <c r="P23" i="3" s="1"/>
  <c r="AF59" i="2"/>
  <c r="Q23" i="3" s="1"/>
  <c r="AD60" i="2"/>
  <c r="O34" i="3" s="1"/>
  <c r="AE60" i="2"/>
  <c r="P34" i="3" s="1"/>
  <c r="AF60" i="2"/>
  <c r="Q34" i="3" s="1"/>
  <c r="AD61" i="2"/>
  <c r="O10" i="3" s="1"/>
  <c r="AE61" i="2"/>
  <c r="P10" i="3" s="1"/>
  <c r="AF61" i="2"/>
  <c r="Q10" i="3" s="1"/>
  <c r="AD62" i="2"/>
  <c r="E42" i="3" s="1"/>
  <c r="AE62" i="2"/>
  <c r="P24" i="3" s="1"/>
  <c r="AF62" i="2"/>
  <c r="Q24" i="3" s="1"/>
  <c r="AD63" i="2"/>
  <c r="O45" i="3" s="1"/>
  <c r="AE63" i="2"/>
  <c r="P45" i="3" s="1"/>
  <c r="AF63" i="2"/>
  <c r="Q45" i="3" s="1"/>
  <c r="AD64" i="2"/>
  <c r="E33" i="3" s="1"/>
  <c r="AE64" i="2"/>
  <c r="P40" i="3" s="1"/>
  <c r="AF64" i="2"/>
  <c r="Q40" i="3" s="1"/>
  <c r="AD65" i="2"/>
  <c r="O12" i="3" s="1"/>
  <c r="AE65" i="2"/>
  <c r="P12" i="3" s="1"/>
  <c r="AF65" i="2"/>
  <c r="Q12" i="3" s="1"/>
  <c r="AD66" i="2"/>
  <c r="E13" i="3" s="1"/>
  <c r="AE66" i="2"/>
  <c r="F13" i="3" s="1"/>
  <c r="AF66" i="2"/>
  <c r="G13" i="3" s="1"/>
  <c r="AD67" i="2"/>
  <c r="AE67"/>
  <c r="AF67"/>
  <c r="AD68"/>
  <c r="AE68"/>
  <c r="AG68"/>
  <c r="AF68"/>
  <c r="AD69"/>
  <c r="AE69"/>
  <c r="AF69"/>
  <c r="AD70"/>
  <c r="AE70"/>
  <c r="AG70" s="1"/>
  <c r="AF70"/>
  <c r="AD71"/>
  <c r="AE71"/>
  <c r="AF71"/>
  <c r="AD72"/>
  <c r="AE72"/>
  <c r="AG72"/>
  <c r="AF72"/>
  <c r="AD73"/>
  <c r="AE73"/>
  <c r="AF73"/>
  <c r="AD74"/>
  <c r="AE74"/>
  <c r="AG74" s="1"/>
  <c r="AF74"/>
  <c r="AD75"/>
  <c r="AE75"/>
  <c r="AF75"/>
  <c r="AD76"/>
  <c r="AE76"/>
  <c r="AG76"/>
  <c r="AF76"/>
  <c r="AD77"/>
  <c r="AE77"/>
  <c r="AF77"/>
  <c r="AD78"/>
  <c r="AE78"/>
  <c r="AG78" s="1"/>
  <c r="AF78"/>
  <c r="AD79"/>
  <c r="AE79"/>
  <c r="AF79"/>
  <c r="AD80"/>
  <c r="AE80"/>
  <c r="AG80"/>
  <c r="AF80"/>
  <c r="AD81"/>
  <c r="AE81"/>
  <c r="AF81"/>
  <c r="AD82"/>
  <c r="AE82"/>
  <c r="AG82" s="1"/>
  <c r="AF82"/>
  <c r="AE83"/>
  <c r="AF83"/>
  <c r="AE84"/>
  <c r="AF84"/>
  <c r="AE85"/>
  <c r="AF85"/>
  <c r="AE86"/>
  <c r="AF86"/>
  <c r="AE87"/>
  <c r="AF87"/>
  <c r="AE88"/>
  <c r="AF88"/>
  <c r="AE89"/>
  <c r="AF89"/>
  <c r="AE90"/>
  <c r="AF90"/>
  <c r="AE91"/>
  <c r="AF91"/>
  <c r="AE92"/>
  <c r="AF92"/>
  <c r="AE93"/>
  <c r="AF93"/>
  <c r="AF4"/>
  <c r="Q36" i="3" s="1"/>
  <c r="AE4" i="2"/>
  <c r="F22" i="3" s="1"/>
  <c r="AD83" i="2"/>
  <c r="AD84"/>
  <c r="AD85"/>
  <c r="AD86"/>
  <c r="AD87"/>
  <c r="AD88"/>
  <c r="AD89"/>
  <c r="AD90"/>
  <c r="AD91"/>
  <c r="AD92"/>
  <c r="AD93"/>
  <c r="AD4"/>
  <c r="AG40"/>
  <c r="R48" i="3" s="1"/>
  <c r="AG42" i="2"/>
  <c r="R26" i="3" s="1"/>
  <c r="AG46" i="2"/>
  <c r="H29" i="3" s="1"/>
  <c r="AG48" i="2"/>
  <c r="R8" i="3" s="1"/>
  <c r="AG81" i="2"/>
  <c r="AG79"/>
  <c r="AG77"/>
  <c r="AG75"/>
  <c r="AG73"/>
  <c r="AG71"/>
  <c r="AG69"/>
  <c r="AG67"/>
  <c r="AG7"/>
  <c r="H50" i="3" s="1"/>
  <c r="AG23" i="2"/>
  <c r="H46" i="3" s="1"/>
  <c r="AG31" i="2"/>
  <c r="H31" i="3" s="1"/>
  <c r="AG21" i="2"/>
  <c r="R5" i="3" s="1"/>
  <c r="AG34" i="2"/>
  <c r="R43" i="3" s="1"/>
  <c r="AG13" i="2"/>
  <c r="H10" i="3" s="1"/>
  <c r="M34" i="5"/>
  <c r="K11" i="6" s="1"/>
  <c r="M24" i="5"/>
  <c r="K7" i="6" s="1"/>
  <c r="M7" i="5"/>
  <c r="E11" i="6" s="1"/>
  <c r="M36" i="5"/>
  <c r="K14" i="6"/>
  <c r="M28" i="5"/>
  <c r="K8" i="6"/>
  <c r="M26" i="5"/>
  <c r="K13" i="6"/>
  <c r="M11" i="5"/>
  <c r="E8" i="6" s="1"/>
  <c r="AG24" i="2"/>
  <c r="H11" i="3" s="1"/>
  <c r="AG32" i="2"/>
  <c r="H30" i="3" s="1"/>
  <c r="AG30" i="2"/>
  <c r="R22" i="3" s="1"/>
  <c r="AG27" i="2"/>
  <c r="R20" i="3" s="1"/>
  <c r="AG10" i="2"/>
  <c r="R11" i="3" s="1"/>
  <c r="AG33" i="2"/>
  <c r="R15" i="3" s="1"/>
  <c r="AG14" i="2"/>
  <c r="H5" i="3" s="1"/>
  <c r="AG29" i="2"/>
  <c r="R6" i="3" s="1"/>
  <c r="AG19" i="2"/>
  <c r="R16" i="3" s="1"/>
  <c r="AG11" i="2"/>
  <c r="H16" i="3" s="1"/>
  <c r="AG16" i="2"/>
  <c r="H6" i="3" s="1"/>
  <c r="AG22" i="2"/>
  <c r="R37" i="3" s="1"/>
  <c r="AG39" i="2"/>
  <c r="H18" i="3" s="1"/>
  <c r="AG25" i="2"/>
  <c r="H17" i="3" s="1"/>
  <c r="AG17" i="2"/>
  <c r="R42" i="3" s="1"/>
  <c r="AG38" i="2"/>
  <c r="H54" i="3" s="1"/>
  <c r="AG8" i="2"/>
  <c r="H7" i="3" s="1"/>
  <c r="AG26" i="2"/>
  <c r="H51" i="3" s="1"/>
  <c r="AG12" i="2"/>
  <c r="R47" i="3" s="1"/>
  <c r="AG37" i="2"/>
  <c r="H28" i="3" s="1"/>
  <c r="AG15" i="2"/>
  <c r="H49" i="3" s="1"/>
  <c r="AG6" i="2"/>
  <c r="R35" i="3" s="1"/>
  <c r="AG5" i="2"/>
  <c r="R14" i="3" s="1"/>
  <c r="M17" i="5"/>
  <c r="E12" i="6" s="1"/>
  <c r="M32" i="5"/>
  <c r="K9" i="6"/>
  <c r="M9" i="5"/>
  <c r="E7" i="6" s="1"/>
  <c r="M38" i="5"/>
  <c r="K12" i="6" s="1"/>
  <c r="M5" i="5"/>
  <c r="E10" i="6" s="1"/>
  <c r="M13" i="5"/>
  <c r="E9" i="6" s="1"/>
  <c r="M19" i="5"/>
  <c r="E14" i="6" s="1"/>
  <c r="M30" i="5"/>
  <c r="K10" i="6"/>
  <c r="M15" i="5"/>
  <c r="E13" i="6" s="1"/>
  <c r="B15" i="5" l="1"/>
  <c r="B13" i="6" s="1"/>
  <c r="B30" i="5"/>
  <c r="H10" i="6" s="1"/>
  <c r="G41" i="3"/>
  <c r="G20"/>
  <c r="G38"/>
  <c r="Q25"/>
  <c r="G42"/>
  <c r="G55"/>
  <c r="G53"/>
  <c r="G34"/>
  <c r="G25"/>
  <c r="G32"/>
  <c r="G33"/>
  <c r="AG36" i="2"/>
  <c r="H19" i="3" s="1"/>
  <c r="AG28" i="2"/>
  <c r="R38" i="3" s="1"/>
  <c r="AG9" i="2"/>
  <c r="H14" i="3" s="1"/>
  <c r="AG20" i="2"/>
  <c r="R46" i="3" s="1"/>
  <c r="B13" i="5"/>
  <c r="B17"/>
  <c r="B12" i="6" s="1"/>
  <c r="B32" i="5"/>
  <c r="Q7" i="3"/>
  <c r="G36"/>
  <c r="G23"/>
  <c r="G10"/>
  <c r="G47"/>
  <c r="Q49"/>
  <c r="G22"/>
  <c r="AG4" i="2"/>
  <c r="H22" i="3" s="1"/>
  <c r="G40"/>
  <c r="G48"/>
  <c r="G21"/>
  <c r="Q26"/>
  <c r="G24"/>
  <c r="G9"/>
  <c r="G39"/>
  <c r="G35"/>
  <c r="G43"/>
  <c r="B34" i="5"/>
  <c r="H11" i="6" s="1"/>
  <c r="B36" i="5"/>
  <c r="I23" s="1"/>
  <c r="AG41" i="2"/>
  <c r="H40" i="3" s="1"/>
  <c r="H24"/>
  <c r="F24"/>
  <c r="S38"/>
  <c r="H21"/>
  <c r="F21"/>
  <c r="S35"/>
  <c r="I43"/>
  <c r="F43"/>
  <c r="R13"/>
  <c r="P13"/>
  <c r="S13"/>
  <c r="H36"/>
  <c r="F36"/>
  <c r="S42"/>
  <c r="I10"/>
  <c r="R33"/>
  <c r="P33"/>
  <c r="I47"/>
  <c r="H47"/>
  <c r="F47"/>
  <c r="I9"/>
  <c r="P32"/>
  <c r="I39"/>
  <c r="H39"/>
  <c r="F39"/>
  <c r="H35"/>
  <c r="F35"/>
  <c r="I35"/>
  <c r="I22"/>
  <c r="P36"/>
  <c r="R7"/>
  <c r="P7"/>
  <c r="S20"/>
  <c r="I40"/>
  <c r="P44"/>
  <c r="I48"/>
  <c r="H48"/>
  <c r="F48"/>
  <c r="H23"/>
  <c r="F23"/>
  <c r="I23"/>
  <c r="I52"/>
  <c r="F52"/>
  <c r="AG47" i="2"/>
  <c r="R27" i="3" s="1"/>
  <c r="AG44" i="2"/>
  <c r="H37" i="3" s="1"/>
  <c r="AG43" i="2"/>
  <c r="H12" i="3" s="1"/>
  <c r="J23" i="5"/>
  <c r="AG49" i="2"/>
  <c r="H44" i="3" s="1"/>
  <c r="P25"/>
  <c r="F33"/>
  <c r="AG64" i="2"/>
  <c r="R40" i="3" s="1"/>
  <c r="F41"/>
  <c r="AG54" i="2"/>
  <c r="R41" i="3" s="1"/>
  <c r="F34"/>
  <c r="F25"/>
  <c r="AG52" i="2"/>
  <c r="R28" i="3" s="1"/>
  <c r="F55"/>
  <c r="F32"/>
  <c r="F53"/>
  <c r="F42"/>
  <c r="AG61" i="2"/>
  <c r="R10" i="3" s="1"/>
  <c r="F20"/>
  <c r="AG60" i="2"/>
  <c r="H20" i="3" s="1"/>
  <c r="F38"/>
  <c r="AG45" i="2"/>
  <c r="H26" i="3" s="1"/>
  <c r="AG50" i="2"/>
  <c r="H32" i="3" s="1"/>
  <c r="AG65" i="2"/>
  <c r="R25" i="3" s="1"/>
  <c r="AG59" i="2"/>
  <c r="R23" i="3" s="1"/>
  <c r="S25"/>
  <c r="O25"/>
  <c r="S40"/>
  <c r="O40"/>
  <c r="AG63" i="2"/>
  <c r="I41" i="3"/>
  <c r="E41"/>
  <c r="S24"/>
  <c r="O24"/>
  <c r="I20"/>
  <c r="E20"/>
  <c r="I38"/>
  <c r="E38"/>
  <c r="AG55" i="2"/>
  <c r="R9" i="3" s="1"/>
  <c r="S41"/>
  <c r="O41"/>
  <c r="AG53" i="2"/>
  <c r="I25" i="3"/>
  <c r="E25"/>
  <c r="S28"/>
  <c r="O28"/>
  <c r="I32"/>
  <c r="E32"/>
  <c r="I53"/>
  <c r="E53"/>
  <c r="AG66" i="2"/>
  <c r="H13" i="3" s="1"/>
  <c r="AG62" i="2"/>
  <c r="AG58"/>
  <c r="H15" i="3" s="1"/>
  <c r="AG57" i="2"/>
  <c r="H45" i="3" s="1"/>
  <c r="AG56" i="2"/>
  <c r="H27" i="3" s="1"/>
  <c r="AG51" i="2"/>
  <c r="H8" i="3" s="1"/>
  <c r="AG18" i="2"/>
  <c r="H23" i="5"/>
  <c r="AG35" i="2"/>
  <c r="B8" i="6"/>
  <c r="F4" i="5"/>
  <c r="H13" i="6"/>
  <c r="D23" i="5"/>
  <c r="H12" i="6"/>
  <c r="B10"/>
  <c r="C4" i="5"/>
  <c r="H7" i="6"/>
  <c r="C23" i="5"/>
  <c r="H14" i="6"/>
  <c r="H8"/>
  <c r="E23" i="5"/>
  <c r="B11" i="6"/>
  <c r="D4" i="5"/>
  <c r="E4"/>
  <c r="B7" i="6"/>
  <c r="H4" i="5"/>
  <c r="G23"/>
  <c r="H9" i="6"/>
  <c r="B14"/>
  <c r="J4" i="5"/>
  <c r="B9" i="6"/>
  <c r="G4" i="5"/>
  <c r="F23"/>
  <c r="H53" i="3" l="1"/>
  <c r="I4" i="5"/>
  <c r="H43" i="3"/>
  <c r="R36"/>
  <c r="R44"/>
  <c r="H9"/>
  <c r="R32"/>
  <c r="R49"/>
  <c r="H52"/>
  <c r="R12"/>
  <c r="H55"/>
  <c r="H34"/>
  <c r="H33"/>
  <c r="R34"/>
  <c r="R21"/>
  <c r="H38"/>
  <c r="R45"/>
  <c r="H41"/>
  <c r="R24"/>
  <c r="H42"/>
  <c r="R39"/>
  <c r="H25"/>
</calcChain>
</file>

<file path=xl/sharedStrings.xml><?xml version="1.0" encoding="utf-8"?>
<sst xmlns="http://schemas.openxmlformats.org/spreadsheetml/2006/main" count="490" uniqueCount="176">
  <si>
    <t xml:space="preserve">
</t>
  </si>
  <si>
    <t>22.spēle</t>
  </si>
  <si>
    <t>1-8.sp.</t>
  </si>
  <si>
    <t>Vārds,uzvārds</t>
  </si>
  <si>
    <t>2.spēle</t>
  </si>
  <si>
    <t>13.spēle</t>
  </si>
  <si>
    <t>3.diena</t>
  </si>
  <si>
    <t>15.spēle</t>
  </si>
  <si>
    <t>24.spēle</t>
  </si>
  <si>
    <t>Fināls</t>
  </si>
  <si>
    <t>3.spēle</t>
  </si>
  <si>
    <t>Vīrieši</t>
  </si>
  <si>
    <t>celiņš</t>
  </si>
  <si>
    <t>Fināls - Step Leader</t>
  </si>
  <si>
    <t>Vidējais</t>
  </si>
  <si>
    <t>17-24.sp.</t>
  </si>
  <si>
    <t>6.spēle</t>
  </si>
  <si>
    <t>11.spēle</t>
  </si>
  <si>
    <t>Kopā</t>
  </si>
  <si>
    <t>9.spēle</t>
  </si>
  <si>
    <t>M/F</t>
  </si>
  <si>
    <t>4.spēle</t>
  </si>
  <si>
    <t>2.diena</t>
  </si>
  <si>
    <t>#ИМЯ?</t>
  </si>
  <si>
    <t>12.spēle</t>
  </si>
  <si>
    <t>Sievietes</t>
  </si>
  <si>
    <t>Bonusi</t>
  </si>
  <si>
    <t>Vārds, Uzvārds</t>
  </si>
  <si>
    <t>14.spēle</t>
  </si>
  <si>
    <t>21.spēle</t>
  </si>
  <si>
    <t>18.spēle</t>
  </si>
  <si>
    <t>Klubs</t>
  </si>
  <si>
    <t>19.spēle</t>
  </si>
  <si>
    <t>Nr</t>
  </si>
  <si>
    <t>m/f</t>
  </si>
  <si>
    <t>8.spēle</t>
  </si>
  <si>
    <t>Punkti</t>
  </si>
  <si>
    <t>7.spēle</t>
  </si>
  <si>
    <t>Vārds, uzvārds</t>
  </si>
  <si>
    <t>10.spēle</t>
  </si>
  <si>
    <t>9-16.sp.</t>
  </si>
  <si>
    <t>17.spēle</t>
  </si>
  <si>
    <t>Summa</t>
  </si>
  <si>
    <t>20.spēle</t>
  </si>
  <si>
    <t>23.spēle</t>
  </si>
  <si>
    <t xml:space="preserve">Kopā
</t>
  </si>
  <si>
    <t>16.spēle</t>
  </si>
  <si>
    <t>1.diena</t>
  </si>
  <si>
    <t>Vieta</t>
  </si>
  <si>
    <t>1.spēle</t>
  </si>
  <si>
    <t>5.spēle</t>
  </si>
  <si>
    <t>Round Robin</t>
  </si>
  <si>
    <t>Round Robin Total</t>
  </si>
  <si>
    <t xml:space="preserve">Sievietes </t>
  </si>
  <si>
    <t>Artūrs Ļevikins</t>
  </si>
  <si>
    <t>A-Z boulings</t>
  </si>
  <si>
    <t>BBS</t>
  </si>
  <si>
    <t>Marija Tkačenko</t>
  </si>
  <si>
    <t>LATVIJAS XVIII MEISTARSACĪKSTES BOULINGĀ</t>
  </si>
  <si>
    <t xml:space="preserve"> LATVIJAS XVIII MEISTARSACĪKSTES BOULINGĀ</t>
  </si>
  <si>
    <t>Jeļena Brandt</t>
  </si>
  <si>
    <t>Artūrs Kaļinins</t>
  </si>
  <si>
    <t>Ten Pin</t>
  </si>
  <si>
    <t>Andis Dārziņš</t>
  </si>
  <si>
    <t xml:space="preserve">Reina Smikarsta </t>
  </si>
  <si>
    <t>Tomass Tereščenko</t>
  </si>
  <si>
    <t>Aivars Zizlāns</t>
  </si>
  <si>
    <t>Pēteris Cimdiņš</t>
  </si>
  <si>
    <t>Vladimirs Lagunovs</t>
  </si>
  <si>
    <t>LABA</t>
  </si>
  <si>
    <t>Normunds Bundzenieks</t>
  </si>
  <si>
    <t>Edmunds Jansons</t>
  </si>
  <si>
    <t>Zelta Prizma</t>
  </si>
  <si>
    <t>Andrejs Zilgalvis</t>
  </si>
  <si>
    <t>Julians Visockis</t>
  </si>
  <si>
    <t>Jeļena Bistrova</t>
  </si>
  <si>
    <t>Jurijs Dolgovs</t>
  </si>
  <si>
    <t>Dmitrijs Čebotarjovs</t>
  </si>
  <si>
    <t>Arvils Sproģis</t>
  </si>
  <si>
    <t>Jurijs Dumcevs</t>
  </si>
  <si>
    <t>-</t>
  </si>
  <si>
    <t>Dmitrijs Dumcevs</t>
  </si>
  <si>
    <t>Jānis Zemītis</t>
  </si>
  <si>
    <t>Raimonds Zemītis</t>
  </si>
  <si>
    <t>Ivars Vinters</t>
  </si>
  <si>
    <t>Jānis Ļaksa</t>
  </si>
  <si>
    <t>s</t>
  </si>
  <si>
    <t>p</t>
  </si>
  <si>
    <t>d</t>
  </si>
  <si>
    <t>j</t>
  </si>
  <si>
    <t>Guntārs Beisons</t>
  </si>
  <si>
    <t>Māris Dukurs</t>
  </si>
  <si>
    <t>Līva Vaivade</t>
  </si>
  <si>
    <t>juniors, dāma, seniors 45+</t>
  </si>
  <si>
    <t>Maksims Gerasmenko</t>
  </si>
  <si>
    <t>Nazars Poršņevs</t>
  </si>
  <si>
    <t>Edgars Poišs</t>
  </si>
  <si>
    <t>Raivo Minkevičs</t>
  </si>
  <si>
    <t>Sabīne Rutka</t>
  </si>
  <si>
    <t>Ģirts Priekulis</t>
  </si>
  <si>
    <t>Vladimirs Pribiļevs</t>
  </si>
  <si>
    <t>Jeļena Šorohova</t>
  </si>
  <si>
    <t>Elizabete Vārava</t>
  </si>
  <si>
    <t>Ivars Vizulis</t>
  </si>
  <si>
    <t>Māris Štokmanis</t>
  </si>
  <si>
    <t>Aleksis Štokmanis</t>
  </si>
  <si>
    <t>Jānis Štokmanis</t>
  </si>
  <si>
    <t>Haralds Zeidmanis</t>
  </si>
  <si>
    <t>Veronika Hudjakova</t>
  </si>
  <si>
    <t>Aleksandrs Ručevics</t>
  </si>
  <si>
    <t>Aivars Belickis</t>
  </si>
  <si>
    <t>Ints Krievkalns</t>
  </si>
  <si>
    <t>Valdis Skudra</t>
  </si>
  <si>
    <t>Aivars Dolģis</t>
  </si>
  <si>
    <t>Axel Wolf</t>
  </si>
  <si>
    <t>Daniels Vēzis</t>
  </si>
  <si>
    <t>1 maiņa - 14.05. - 10-00; 15.05. - 14-00; 16.05. - 10-00</t>
  </si>
  <si>
    <t>2 maiņa - 14.05. - 14-00; 15.05. - 10-00; 16.05. - 14-00</t>
  </si>
  <si>
    <t xml:space="preserve"> Latvijas XVIII meistarsacīkstes boulingā</t>
  </si>
  <si>
    <t>14.05. Celiņu izloze beigsies 10 minūtes pirms maiņas sākuma !!!!</t>
  </si>
  <si>
    <t>Nikolajs Ovčiņņikovs</t>
  </si>
  <si>
    <t>Artūrs Perepjolkins</t>
  </si>
  <si>
    <t>Odrija Buša</t>
  </si>
  <si>
    <t>pagaidu lpp</t>
  </si>
  <si>
    <t>Inokentijs Hudjakovs</t>
  </si>
  <si>
    <t>Artemijs Hudjakovs</t>
  </si>
  <si>
    <t>Jānis Dzalbs</t>
  </si>
  <si>
    <t>Mārtiņš Vilnis</t>
  </si>
  <si>
    <t>Artis Zeverts-Rivza</t>
  </si>
  <si>
    <t>Evija Vende-Priekule</t>
  </si>
  <si>
    <t>Tomass Dārziņš</t>
  </si>
  <si>
    <t>Ivars Volodko</t>
  </si>
  <si>
    <t>Raimonds Rutenbergs</t>
  </si>
  <si>
    <t>10A</t>
  </si>
  <si>
    <t>04A</t>
  </si>
  <si>
    <t>09B</t>
  </si>
  <si>
    <t>16A</t>
  </si>
  <si>
    <t>21A</t>
  </si>
  <si>
    <t>10B</t>
  </si>
  <si>
    <t>14A</t>
  </si>
  <si>
    <t>08A</t>
  </si>
  <si>
    <t>03A</t>
  </si>
  <si>
    <t>05B</t>
  </si>
  <si>
    <t>09A</t>
  </si>
  <si>
    <t>18B</t>
  </si>
  <si>
    <t>17B</t>
  </si>
  <si>
    <t>11A</t>
  </si>
  <si>
    <t>07A</t>
  </si>
  <si>
    <t>07B</t>
  </si>
  <si>
    <t>21B</t>
  </si>
  <si>
    <t>20B</t>
  </si>
  <si>
    <t>17A</t>
  </si>
  <si>
    <t>Anita Zdanovska</t>
  </si>
  <si>
    <t>19B</t>
  </si>
  <si>
    <t>03B</t>
  </si>
  <si>
    <t>11B</t>
  </si>
  <si>
    <t>19A</t>
  </si>
  <si>
    <t>13A</t>
  </si>
  <si>
    <t>06A</t>
  </si>
  <si>
    <t>08B</t>
  </si>
  <si>
    <t>15B</t>
  </si>
  <si>
    <t>12B</t>
  </si>
  <si>
    <t>18A</t>
  </si>
  <si>
    <t>20A</t>
  </si>
  <si>
    <t>05A</t>
  </si>
  <si>
    <t>04B</t>
  </si>
  <si>
    <t>16B</t>
  </si>
  <si>
    <t>13B</t>
  </si>
  <si>
    <t>14B</t>
  </si>
  <si>
    <t>22A</t>
  </si>
  <si>
    <t>12A</t>
  </si>
  <si>
    <t>15A</t>
  </si>
  <si>
    <t>06B</t>
  </si>
  <si>
    <t>Juniori</t>
  </si>
  <si>
    <t>Seniori</t>
  </si>
  <si>
    <t>Rolands Vecums-Veco</t>
  </si>
</sst>
</file>

<file path=xl/styles.xml><?xml version="1.0" encoding="utf-8"?>
<styleSheet xmlns="http://schemas.openxmlformats.org/spreadsheetml/2006/main">
  <numFmts count="1">
    <numFmt numFmtId="164" formatCode="0.0"/>
  </numFmts>
  <fonts count="32">
    <font>
      <sz val="10"/>
      <name val="Arial"/>
      <family val="2"/>
    </font>
    <font>
      <sz val="12"/>
      <name val="Arial"/>
      <family val="2"/>
    </font>
    <font>
      <b/>
      <sz val="14"/>
      <color indexed="16"/>
      <name val="Arial"/>
      <family val="2"/>
    </font>
    <font>
      <b/>
      <sz val="18"/>
      <name val="Arial"/>
      <family val="2"/>
    </font>
    <font>
      <sz val="12"/>
      <color indexed="16"/>
      <name val="Arial"/>
      <family val="2"/>
    </font>
    <font>
      <sz val="12"/>
      <color indexed="16"/>
      <name val="Verdana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24"/>
      <color indexed="16"/>
      <name val="Arial"/>
      <family val="2"/>
    </font>
    <font>
      <b/>
      <sz val="12"/>
      <color indexed="15"/>
      <name val="Arial"/>
      <family val="2"/>
    </font>
    <font>
      <b/>
      <sz val="12"/>
      <color indexed="39"/>
      <name val="Arial"/>
      <family val="2"/>
    </font>
    <font>
      <b/>
      <sz val="11"/>
      <color indexed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24"/>
      <color indexed="32"/>
      <name val="Trebuchet MS"/>
      <family val="2"/>
    </font>
    <font>
      <sz val="8"/>
      <name val="Arial"/>
      <family val="2"/>
    </font>
    <font>
      <b/>
      <sz val="16"/>
      <color indexed="39"/>
      <name val="Trebuchet MS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  <font>
      <sz val="12"/>
      <color rgb="FFFF0000"/>
      <name val="Verdana"/>
      <family val="2"/>
    </font>
    <font>
      <sz val="12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CC"/>
      <name val="Verdana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1" fillId="0" borderId="0" xfId="0" applyNumberFormat="1" applyFont="1" applyFill="1" applyAlignment="1">
      <alignment wrapText="1"/>
    </xf>
    <xf numFmtId="0" fontId="4" fillId="2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6" fillId="3" borderId="1" xfId="0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left"/>
    </xf>
    <xf numFmtId="0" fontId="7" fillId="3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0" fontId="10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14" fillId="4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wrapText="1"/>
    </xf>
    <xf numFmtId="0" fontId="15" fillId="0" borderId="1" xfId="0" applyNumberFormat="1" applyFont="1" applyFill="1" applyBorder="1" applyAlignment="1">
      <alignment horizontal="center" wrapText="1"/>
    </xf>
    <xf numFmtId="0" fontId="15" fillId="0" borderId="5" xfId="0" applyNumberFormat="1" applyFont="1" applyFill="1" applyBorder="1" applyAlignment="1">
      <alignment wrapText="1"/>
    </xf>
    <xf numFmtId="0" fontId="15" fillId="0" borderId="7" xfId="0" applyNumberFormat="1" applyFont="1" applyFill="1" applyBorder="1" applyAlignment="1">
      <alignment vertical="center" wrapText="1"/>
    </xf>
    <xf numFmtId="0" fontId="0" fillId="5" borderId="7" xfId="0" applyNumberFormat="1" applyFont="1" applyFill="1" applyBorder="1" applyAlignment="1">
      <alignment horizontal="center" wrapText="1"/>
    </xf>
    <xf numFmtId="0" fontId="15" fillId="0" borderId="8" xfId="0" applyNumberFormat="1" applyFont="1" applyFill="1" applyBorder="1" applyAlignment="1">
      <alignment vertical="center" wrapText="1"/>
    </xf>
    <xf numFmtId="0" fontId="15" fillId="5" borderId="8" xfId="0" applyNumberFormat="1" applyFont="1" applyFill="1" applyBorder="1" applyAlignment="1">
      <alignment horizont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4" xfId="0" applyNumberFormat="1" applyFont="1" applyFill="1" applyBorder="1" applyAlignment="1">
      <alignment vertical="center" wrapText="1"/>
    </xf>
    <xf numFmtId="0" fontId="15" fillId="0" borderId="3" xfId="0" applyNumberFormat="1" applyFont="1" applyFill="1" applyBorder="1" applyAlignment="1">
      <alignment wrapText="1"/>
    </xf>
    <xf numFmtId="0" fontId="16" fillId="0" borderId="0" xfId="0" applyNumberFormat="1" applyFont="1" applyFill="1" applyAlignment="1">
      <alignment horizontal="center" vertical="center" wrapText="1"/>
    </xf>
    <xf numFmtId="0" fontId="14" fillId="4" borderId="1" xfId="0" applyNumberFormat="1" applyFont="1" applyFill="1" applyBorder="1" applyAlignment="1">
      <alignment vertical="center" wrapText="1"/>
    </xf>
    <xf numFmtId="0" fontId="17" fillId="0" borderId="6" xfId="0" applyNumberFormat="1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0" fillId="0" borderId="3" xfId="0" applyNumberFormat="1" applyFont="1" applyFill="1" applyBorder="1" applyAlignment="1">
      <alignment horizontal="center" wrapText="1"/>
    </xf>
    <xf numFmtId="0" fontId="0" fillId="0" borderId="2" xfId="0" applyNumberFormat="1" applyFont="1" applyFill="1" applyBorder="1" applyAlignment="1">
      <alignment horizontal="center" wrapText="1"/>
    </xf>
    <xf numFmtId="0" fontId="0" fillId="0" borderId="5" xfId="0" applyNumberFormat="1" applyFont="1" applyFill="1" applyBorder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13" fillId="0" borderId="6" xfId="0" applyNumberFormat="1" applyFont="1" applyFill="1" applyBorder="1" applyAlignment="1">
      <alignment horizontal="center" wrapText="1"/>
    </xf>
    <xf numFmtId="0" fontId="13" fillId="6" borderId="1" xfId="0" applyNumberFormat="1" applyFont="1" applyFill="1" applyBorder="1" applyAlignment="1">
      <alignment horizontal="center" vertical="center" wrapText="1"/>
    </xf>
    <xf numFmtId="0" fontId="16" fillId="6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vertical="center" wrapText="1"/>
    </xf>
    <xf numFmtId="0" fontId="14" fillId="6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wrapText="1"/>
    </xf>
    <xf numFmtId="0" fontId="12" fillId="0" borderId="4" xfId="0" applyNumberFormat="1" applyFont="1" applyFill="1" applyBorder="1" applyAlignment="1">
      <alignment horizontal="center"/>
    </xf>
    <xf numFmtId="0" fontId="0" fillId="0" borderId="5" xfId="0" applyNumberFormat="1" applyFill="1" applyBorder="1" applyAlignment="1">
      <alignment wrapText="1"/>
    </xf>
    <xf numFmtId="0" fontId="19" fillId="0" borderId="5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vertical="center" wrapText="1"/>
    </xf>
    <xf numFmtId="0" fontId="6" fillId="11" borderId="0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left"/>
    </xf>
    <xf numFmtId="0" fontId="21" fillId="0" borderId="1" xfId="0" applyNumberFormat="1" applyFont="1" applyFill="1" applyBorder="1" applyAlignment="1">
      <alignment horizontal="center" vertical="center" wrapText="1"/>
    </xf>
    <xf numFmtId="0" fontId="14" fillId="0" borderId="8" xfId="0" applyNumberFormat="1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wrapText="1"/>
    </xf>
    <xf numFmtId="0" fontId="23" fillId="0" borderId="1" xfId="0" applyNumberFormat="1" applyFont="1" applyFill="1" applyBorder="1" applyAlignment="1">
      <alignment horizontal="left"/>
    </xf>
    <xf numFmtId="0" fontId="24" fillId="0" borderId="1" xfId="0" applyNumberFormat="1" applyFont="1" applyFill="1" applyBorder="1" applyAlignment="1">
      <alignment horizontal="left"/>
    </xf>
    <xf numFmtId="0" fontId="24" fillId="0" borderId="1" xfId="0" applyNumberFormat="1" applyFont="1" applyFill="1" applyBorder="1" applyAlignment="1">
      <alignment horizontal="center"/>
    </xf>
    <xf numFmtId="0" fontId="25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vertical="center" wrapText="1"/>
    </xf>
    <xf numFmtId="0" fontId="25" fillId="0" borderId="1" xfId="0" applyNumberFormat="1" applyFont="1" applyFill="1" applyBorder="1" applyAlignment="1">
      <alignment horizontal="center" wrapText="1"/>
    </xf>
    <xf numFmtId="0" fontId="26" fillId="0" borderId="1" xfId="0" applyNumberFormat="1" applyFont="1" applyFill="1" applyBorder="1" applyAlignment="1">
      <alignment horizontal="center" wrapText="1"/>
    </xf>
    <xf numFmtId="0" fontId="26" fillId="0" borderId="3" xfId="0" applyNumberFormat="1" applyFont="1" applyFill="1" applyBorder="1" applyAlignment="1">
      <alignment wrapText="1"/>
    </xf>
    <xf numFmtId="0" fontId="24" fillId="0" borderId="1" xfId="0" applyNumberFormat="1" applyFont="1" applyFill="1" applyBorder="1" applyAlignment="1">
      <alignment horizontal="center" wrapText="1"/>
    </xf>
    <xf numFmtId="0" fontId="23" fillId="0" borderId="1" xfId="0" applyNumberFormat="1" applyFont="1" applyFill="1" applyBorder="1" applyAlignment="1">
      <alignment horizontal="center"/>
    </xf>
    <xf numFmtId="0" fontId="0" fillId="0" borderId="0" xfId="0">
      <alignment vertical="center"/>
    </xf>
    <xf numFmtId="0" fontId="27" fillId="0" borderId="1" xfId="0" applyNumberFormat="1" applyFont="1" applyFill="1" applyBorder="1" applyAlignment="1">
      <alignment horizontal="center"/>
    </xf>
    <xf numFmtId="0" fontId="0" fillId="0" borderId="0" xfId="0">
      <alignment vertical="center"/>
    </xf>
    <xf numFmtId="0" fontId="0" fillId="0" borderId="0" xfId="0">
      <alignment vertical="center"/>
    </xf>
    <xf numFmtId="0" fontId="4" fillId="2" borderId="1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29" fillId="14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left"/>
    </xf>
    <xf numFmtId="0" fontId="29" fillId="0" borderId="1" xfId="0" applyFont="1" applyBorder="1" applyAlignment="1">
      <alignment horizontal="center"/>
    </xf>
    <xf numFmtId="0" fontId="0" fillId="0" borderId="0" xfId="0">
      <alignment vertical="center"/>
    </xf>
    <xf numFmtId="0" fontId="24" fillId="0" borderId="5" xfId="0" applyNumberFormat="1" applyFont="1" applyFill="1" applyBorder="1" applyAlignment="1">
      <alignment horizontal="left"/>
    </xf>
    <xf numFmtId="0" fontId="24" fillId="0" borderId="5" xfId="0" applyNumberFormat="1" applyFont="1" applyFill="1" applyBorder="1" applyAlignment="1">
      <alignment horizont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30" fillId="4" borderId="1" xfId="0" applyNumberFormat="1" applyFont="1" applyFill="1" applyBorder="1" applyAlignment="1">
      <alignment horizontal="center" wrapText="1"/>
    </xf>
    <xf numFmtId="0" fontId="30" fillId="4" borderId="1" xfId="0" applyNumberFormat="1" applyFont="1" applyFill="1" applyBorder="1" applyAlignment="1">
      <alignment wrapText="1"/>
    </xf>
    <xf numFmtId="0" fontId="25" fillId="0" borderId="4" xfId="0" applyNumberFormat="1" applyFont="1" applyFill="1" applyBorder="1" applyAlignment="1">
      <alignment wrapText="1"/>
    </xf>
    <xf numFmtId="0" fontId="30" fillId="0" borderId="1" xfId="0" applyNumberFormat="1" applyFont="1" applyFill="1" applyBorder="1" applyAlignment="1">
      <alignment horizontal="center" wrapText="1"/>
    </xf>
    <xf numFmtId="0" fontId="31" fillId="0" borderId="1" xfId="0" applyNumberFormat="1" applyFont="1" applyFill="1" applyBorder="1" applyAlignment="1">
      <alignment wrapText="1"/>
    </xf>
    <xf numFmtId="0" fontId="26" fillId="0" borderId="4" xfId="0" applyNumberFormat="1" applyFont="1" applyFill="1" applyBorder="1" applyAlignment="1">
      <alignment wrapText="1"/>
    </xf>
    <xf numFmtId="0" fontId="31" fillId="12" borderId="1" xfId="0" applyNumberFormat="1" applyFont="1" applyFill="1" applyBorder="1" applyAlignment="1">
      <alignment horizontal="center" wrapText="1"/>
    </xf>
    <xf numFmtId="0" fontId="30" fillId="0" borderId="3" xfId="0" applyNumberFormat="1" applyFont="1" applyFill="1" applyBorder="1" applyAlignment="1">
      <alignment horizontal="center" wrapText="1"/>
    </xf>
    <xf numFmtId="0" fontId="31" fillId="0" borderId="3" xfId="0" applyNumberFormat="1" applyFont="1" applyFill="1" applyBorder="1" applyAlignment="1">
      <alignment wrapText="1"/>
    </xf>
    <xf numFmtId="0" fontId="31" fillId="0" borderId="3" xfId="0" applyNumberFormat="1" applyFont="1" applyFill="1" applyBorder="1" applyAlignment="1">
      <alignment horizontal="center" wrapText="1"/>
    </xf>
    <xf numFmtId="0" fontId="26" fillId="0" borderId="0" xfId="0" applyNumberFormat="1" applyFont="1" applyFill="1" applyBorder="1" applyAlignment="1">
      <alignment wrapText="1"/>
    </xf>
    <xf numFmtId="0" fontId="31" fillId="11" borderId="3" xfId="0" applyNumberFormat="1" applyFont="1" applyFill="1" applyBorder="1" applyAlignment="1">
      <alignment horizontal="center" wrapText="1"/>
    </xf>
    <xf numFmtId="0" fontId="30" fillId="0" borderId="0" xfId="0" applyNumberFormat="1" applyFont="1" applyFill="1" applyBorder="1" applyAlignment="1">
      <alignment horizontal="center" wrapText="1"/>
    </xf>
    <xf numFmtId="0" fontId="31" fillId="0" borderId="0" xfId="0" applyNumberFormat="1" applyFont="1" applyFill="1" applyBorder="1" applyAlignment="1">
      <alignment wrapText="1"/>
    </xf>
    <xf numFmtId="0" fontId="31" fillId="0" borderId="0" xfId="0" applyNumberFormat="1" applyFont="1" applyFill="1" applyBorder="1" applyAlignment="1">
      <alignment horizontal="center" wrapText="1"/>
    </xf>
    <xf numFmtId="0" fontId="26" fillId="0" borderId="3" xfId="0" applyNumberFormat="1" applyFont="1" applyFill="1" applyBorder="1" applyAlignment="1">
      <alignment horizontal="center" wrapText="1"/>
    </xf>
    <xf numFmtId="0" fontId="26" fillId="0" borderId="0" xfId="0" applyNumberFormat="1" applyFont="1" applyFill="1" applyAlignment="1">
      <alignment wrapText="1"/>
    </xf>
    <xf numFmtId="0" fontId="26" fillId="0" borderId="2" xfId="0" applyNumberFormat="1" applyFont="1" applyFill="1" applyBorder="1" applyAlignment="1">
      <alignment horizontal="center" wrapText="1"/>
    </xf>
    <xf numFmtId="0" fontId="26" fillId="0" borderId="2" xfId="0" applyNumberFormat="1" applyFont="1" applyFill="1" applyBorder="1" applyAlignment="1">
      <alignment wrapText="1"/>
    </xf>
    <xf numFmtId="0" fontId="4" fillId="13" borderId="15" xfId="0" applyNumberFormat="1" applyFont="1" applyFill="1" applyBorder="1" applyAlignment="1">
      <alignment horizontal="center" vertical="center"/>
    </xf>
    <xf numFmtId="0" fontId="4" fillId="13" borderId="5" xfId="0" applyNumberFormat="1" applyFont="1" applyFill="1" applyBorder="1" applyAlignment="1">
      <alignment horizontal="center" vertical="center"/>
    </xf>
    <xf numFmtId="0" fontId="4" fillId="13" borderId="13" xfId="0" applyNumberFormat="1" applyFont="1" applyFill="1" applyBorder="1" applyAlignment="1">
      <alignment horizontal="center" vertical="center"/>
    </xf>
    <xf numFmtId="0" fontId="20" fillId="7" borderId="0" xfId="0" applyNumberFormat="1" applyFont="1" applyFill="1" applyBorder="1" applyAlignment="1">
      <alignment horizontal="center" vertical="center" wrapText="1"/>
    </xf>
    <xf numFmtId="0" fontId="6" fillId="8" borderId="0" xfId="0" applyNumberFormat="1" applyFont="1" applyFill="1" applyBorder="1" applyAlignment="1">
      <alignment horizontal="center" vertical="center"/>
    </xf>
    <xf numFmtId="0" fontId="28" fillId="14" borderId="16" xfId="0" applyFont="1" applyFill="1" applyBorder="1" applyAlignment="1">
      <alignment horizontal="center"/>
    </xf>
    <xf numFmtId="0" fontId="28" fillId="14" borderId="5" xfId="0" applyFont="1" applyFill="1" applyBorder="1" applyAlignment="1">
      <alignment horizontal="center"/>
    </xf>
    <xf numFmtId="0" fontId="28" fillId="14" borderId="13" xfId="0" applyFont="1" applyFill="1" applyBorder="1" applyAlignment="1">
      <alignment horizontal="center"/>
    </xf>
    <xf numFmtId="0" fontId="28" fillId="14" borderId="2" xfId="0" applyFont="1" applyFill="1" applyBorder="1" applyAlignment="1">
      <alignment horizontal="center"/>
    </xf>
    <xf numFmtId="0" fontId="28" fillId="14" borderId="17" xfId="0" applyFont="1" applyFill="1" applyBorder="1" applyAlignment="1">
      <alignment horizontal="center"/>
    </xf>
    <xf numFmtId="0" fontId="10" fillId="3" borderId="15" xfId="0" applyNumberFormat="1" applyFont="1" applyFill="1" applyBorder="1" applyAlignment="1">
      <alignment horizontal="center"/>
    </xf>
    <xf numFmtId="0" fontId="10" fillId="3" borderId="5" xfId="0" applyNumberFormat="1" applyFont="1" applyFill="1" applyBorder="1" applyAlignment="1">
      <alignment horizontal="center"/>
    </xf>
    <xf numFmtId="0" fontId="10" fillId="3" borderId="13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center" vertical="center" wrapText="1"/>
    </xf>
    <xf numFmtId="0" fontId="9" fillId="3" borderId="5" xfId="0" applyNumberFormat="1" applyFont="1" applyFill="1" applyBorder="1" applyAlignment="1">
      <alignment horizontal="center" vertical="center" wrapText="1"/>
    </xf>
    <xf numFmtId="0" fontId="9" fillId="3" borderId="13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left"/>
    </xf>
    <xf numFmtId="0" fontId="8" fillId="0" borderId="13" xfId="0" applyNumberFormat="1" applyFont="1" applyFill="1" applyBorder="1" applyAlignment="1">
      <alignment horizontal="left"/>
    </xf>
    <xf numFmtId="0" fontId="2" fillId="9" borderId="10" xfId="0" applyNumberFormat="1" applyFont="1" applyFill="1" applyBorder="1" applyAlignment="1">
      <alignment horizontal="center" vertical="center"/>
    </xf>
    <xf numFmtId="0" fontId="2" fillId="9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8" fillId="0" borderId="11" xfId="0" applyNumberFormat="1" applyFont="1" applyFill="1" applyBorder="1" applyAlignment="1">
      <alignment horizontal="left" vertical="center"/>
    </xf>
    <xf numFmtId="0" fontId="3" fillId="7" borderId="1" xfId="0" applyNumberFormat="1" applyFont="1" applyFill="1" applyBorder="1" applyAlignment="1">
      <alignment horizontal="center" vertical="center" wrapText="1"/>
    </xf>
    <xf numFmtId="0" fontId="3" fillId="7" borderId="5" xfId="0" applyNumberFormat="1" applyFont="1" applyFill="1" applyBorder="1" applyAlignment="1">
      <alignment horizontal="center" vertical="center" wrapText="1"/>
    </xf>
    <xf numFmtId="0" fontId="3" fillId="7" borderId="13" xfId="0" applyNumberFormat="1" applyFont="1" applyFill="1" applyBorder="1" applyAlignment="1">
      <alignment horizontal="center" vertical="center" wrapText="1"/>
    </xf>
    <xf numFmtId="0" fontId="16" fillId="10" borderId="4" xfId="0" applyNumberFormat="1" applyFont="1" applyFill="1" applyBorder="1" applyAlignment="1">
      <alignment horizontal="center" vertical="center" wrapText="1"/>
    </xf>
    <xf numFmtId="0" fontId="16" fillId="10" borderId="0" xfId="0" applyNumberFormat="1" applyFont="1" applyFill="1" applyAlignment="1">
      <alignment horizontal="center" vertical="center" wrapText="1"/>
    </xf>
    <xf numFmtId="0" fontId="16" fillId="8" borderId="0" xfId="0" applyNumberFormat="1" applyFont="1" applyFill="1" applyAlignment="1">
      <alignment horizontal="center" vertical="center" wrapText="1"/>
    </xf>
    <xf numFmtId="0" fontId="16" fillId="8" borderId="1" xfId="0" applyNumberFormat="1" applyFont="1" applyFill="1" applyBorder="1" applyAlignment="1">
      <alignment horizontal="center" vertical="center" wrapText="1"/>
    </xf>
    <xf numFmtId="0" fontId="16" fillId="8" borderId="5" xfId="0" applyNumberFormat="1" applyFont="1" applyFill="1" applyBorder="1" applyAlignment="1">
      <alignment horizontal="center" vertical="center" wrapText="1"/>
    </xf>
    <xf numFmtId="0" fontId="16" fillId="8" borderId="13" xfId="0" applyNumberFormat="1" applyFont="1" applyFill="1" applyBorder="1" applyAlignment="1">
      <alignment horizontal="center" vertical="center" wrapText="1"/>
    </xf>
    <xf numFmtId="0" fontId="13" fillId="8" borderId="1" xfId="0" applyNumberFormat="1" applyFont="1" applyFill="1" applyBorder="1" applyAlignment="1">
      <alignment horizontal="center" wrapText="1"/>
    </xf>
    <xf numFmtId="0" fontId="13" fillId="8" borderId="5" xfId="0" applyNumberFormat="1" applyFont="1" applyFill="1" applyBorder="1" applyAlignment="1">
      <alignment horizontal="center" wrapText="1"/>
    </xf>
    <xf numFmtId="0" fontId="13" fillId="8" borderId="13" xfId="0" applyNumberFormat="1" applyFont="1" applyFill="1" applyBorder="1" applyAlignment="1">
      <alignment horizontal="center" wrapText="1"/>
    </xf>
    <xf numFmtId="0" fontId="31" fillId="10" borderId="0" xfId="0" applyNumberFormat="1" applyFont="1" applyFill="1" applyAlignment="1">
      <alignment horizontal="center" vertical="center" wrapText="1"/>
    </xf>
    <xf numFmtId="0" fontId="16" fillId="10" borderId="0" xfId="0" applyNumberFormat="1" applyFont="1" applyFill="1" applyBorder="1" applyAlignment="1">
      <alignment horizontal="center" vertical="center" wrapText="1"/>
    </xf>
    <xf numFmtId="0" fontId="18" fillId="7" borderId="14" xfId="0" applyNumberFormat="1" applyFont="1" applyFill="1" applyBorder="1" applyAlignment="1">
      <alignment horizontal="center" vertical="center" wrapText="1"/>
    </xf>
    <xf numFmtId="0" fontId="18" fillId="7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FF99CC"/>
      <rgbColor rgb="00C0C0C0"/>
      <rgbColor rgb="00C2D1F0"/>
      <rgbColor rgb="00CCFFCC"/>
      <rgbColor rgb="00BDE6E1"/>
      <rgbColor rgb="00FFFF00"/>
      <rgbColor rgb="00FF0000"/>
      <rgbColor rgb="00000000"/>
      <rgbColor rgb="00CCFFFF"/>
      <rgbColor rgb="00000080"/>
      <rgbColor rgb="00DDDDDD"/>
      <rgbColor rgb="00FF00FF"/>
      <rgbColor rgb="00FFFF99"/>
      <rgbColor rgb="00FFFFF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0000FF"/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opLeftCell="A13" zoomScaleNormal="100" workbookViewId="0">
      <selection activeCell="I15" sqref="I15"/>
    </sheetView>
  </sheetViews>
  <sheetFormatPr defaultColWidth="9.140625" defaultRowHeight="12.75" customHeight="1"/>
  <cols>
    <col min="1" max="1" width="3.85546875" style="72" bestFit="1" customWidth="1"/>
    <col min="2" max="2" width="29.140625" bestFit="1" customWidth="1"/>
    <col min="3" max="3" width="20" customWidth="1"/>
    <col min="4" max="4" width="16.28515625" bestFit="1" customWidth="1"/>
    <col min="5" max="5" width="7" style="70" bestFit="1" customWidth="1"/>
    <col min="6" max="6" width="1.28515625" customWidth="1"/>
    <col min="7" max="7" width="3.85546875" bestFit="1" customWidth="1"/>
    <col min="8" max="8" width="27.5703125" bestFit="1" customWidth="1"/>
    <col min="9" max="9" width="16.28515625" bestFit="1" customWidth="1"/>
    <col min="10" max="10" width="15.28515625" customWidth="1"/>
    <col min="11" max="11" width="7" bestFit="1" customWidth="1"/>
    <col min="12" max="20" width="9.140625" customWidth="1"/>
  </cols>
  <sheetData>
    <row r="1" spans="1:20" ht="21" customHeight="1">
      <c r="A1" s="110" t="s">
        <v>118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111" t="s">
        <v>119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"/>
      <c r="M2" s="1"/>
      <c r="N2" s="1"/>
      <c r="O2" s="1"/>
      <c r="P2" s="1"/>
      <c r="Q2" s="1"/>
      <c r="R2" s="1"/>
      <c r="S2" s="1"/>
      <c r="T2" s="1"/>
    </row>
    <row r="3" spans="1:20" s="73" customFormat="1" ht="14.25" customHeight="1">
      <c r="A3" s="54"/>
      <c r="B3" s="54"/>
      <c r="C3" s="54"/>
      <c r="D3" s="54"/>
      <c r="E3" s="54"/>
      <c r="F3" s="54"/>
      <c r="G3" s="5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73" customFormat="1" ht="15.75">
      <c r="A4" s="107" t="s">
        <v>116</v>
      </c>
      <c r="B4" s="108"/>
      <c r="C4" s="108"/>
      <c r="D4" s="108"/>
      <c r="E4" s="109"/>
      <c r="F4" s="54"/>
      <c r="G4" s="107" t="s">
        <v>117</v>
      </c>
      <c r="H4" s="108"/>
      <c r="I4" s="108"/>
      <c r="J4" s="108"/>
      <c r="K4" s="109"/>
      <c r="L4" s="1"/>
      <c r="M4" s="1"/>
      <c r="N4" s="1"/>
      <c r="O4" s="1"/>
      <c r="P4" s="1"/>
      <c r="Q4" s="1"/>
      <c r="R4" s="1"/>
      <c r="S4" s="1"/>
      <c r="T4" s="1"/>
    </row>
    <row r="5" spans="1:20" s="73" customFormat="1" ht="30">
      <c r="A5" s="74" t="s">
        <v>33</v>
      </c>
      <c r="B5" s="75" t="s">
        <v>38</v>
      </c>
      <c r="C5" s="75" t="s">
        <v>31</v>
      </c>
      <c r="D5" s="76" t="s">
        <v>93</v>
      </c>
      <c r="E5" s="75" t="s">
        <v>12</v>
      </c>
      <c r="F5" s="54"/>
      <c r="G5" s="74" t="s">
        <v>33</v>
      </c>
      <c r="H5" s="75" t="s">
        <v>38</v>
      </c>
      <c r="I5" s="75" t="s">
        <v>31</v>
      </c>
      <c r="J5" s="76" t="s">
        <v>93</v>
      </c>
      <c r="K5" s="75" t="s">
        <v>12</v>
      </c>
      <c r="L5" s="1"/>
      <c r="M5" s="1"/>
      <c r="N5" s="1"/>
      <c r="O5" s="1"/>
      <c r="P5" s="1"/>
      <c r="Q5" s="1"/>
      <c r="R5" s="1"/>
      <c r="S5" s="1"/>
      <c r="T5" s="1"/>
    </row>
    <row r="6" spans="1:20" s="73" customFormat="1" ht="15.75">
      <c r="A6" s="55">
        <v>1</v>
      </c>
      <c r="B6" s="3" t="s">
        <v>113</v>
      </c>
      <c r="C6" s="4" t="s">
        <v>69</v>
      </c>
      <c r="D6" s="71" t="s">
        <v>86</v>
      </c>
      <c r="E6" s="62" t="s">
        <v>133</v>
      </c>
      <c r="F6" s="54"/>
      <c r="G6" s="55">
        <v>1</v>
      </c>
      <c r="H6" s="3" t="s">
        <v>110</v>
      </c>
      <c r="I6" s="4" t="s">
        <v>69</v>
      </c>
      <c r="J6" s="71" t="s">
        <v>86</v>
      </c>
      <c r="K6" s="62" t="s">
        <v>167</v>
      </c>
      <c r="L6" s="1"/>
      <c r="M6" s="1"/>
      <c r="N6" s="1"/>
      <c r="O6" s="1"/>
      <c r="P6" s="1"/>
      <c r="Q6" s="1"/>
      <c r="R6" s="1"/>
      <c r="S6" s="1"/>
      <c r="T6" s="1"/>
    </row>
    <row r="7" spans="1:20" s="73" customFormat="1" ht="15.75">
      <c r="A7" s="2">
        <v>2</v>
      </c>
      <c r="B7" s="61" t="s">
        <v>66</v>
      </c>
      <c r="C7" s="62" t="s">
        <v>55</v>
      </c>
      <c r="D7" s="71" t="s">
        <v>86</v>
      </c>
      <c r="E7" s="62" t="s">
        <v>134</v>
      </c>
      <c r="F7" s="54"/>
      <c r="G7" s="2">
        <v>2</v>
      </c>
      <c r="H7" s="61" t="s">
        <v>63</v>
      </c>
      <c r="I7" s="62" t="s">
        <v>62</v>
      </c>
      <c r="J7" s="62" t="s">
        <v>87</v>
      </c>
      <c r="K7" s="62" t="s">
        <v>138</v>
      </c>
      <c r="L7" s="1"/>
      <c r="M7" s="1"/>
      <c r="N7" s="1"/>
      <c r="O7" s="1"/>
      <c r="P7" s="1"/>
      <c r="Q7" s="1"/>
      <c r="R7" s="1"/>
      <c r="S7" s="1"/>
      <c r="T7" s="1"/>
    </row>
    <row r="8" spans="1:20" s="73" customFormat="1" ht="15.75">
      <c r="A8" s="2">
        <v>3</v>
      </c>
      <c r="B8" s="61" t="s">
        <v>109</v>
      </c>
      <c r="C8" s="62" t="s">
        <v>55</v>
      </c>
      <c r="D8" s="71" t="s">
        <v>86</v>
      </c>
      <c r="E8" s="62" t="s">
        <v>135</v>
      </c>
      <c r="F8" s="54"/>
      <c r="G8" s="2">
        <v>3</v>
      </c>
      <c r="H8" s="61" t="s">
        <v>125</v>
      </c>
      <c r="I8" s="62" t="s">
        <v>62</v>
      </c>
      <c r="J8" s="62" t="s">
        <v>89</v>
      </c>
      <c r="K8" s="62" t="s">
        <v>146</v>
      </c>
      <c r="L8" s="1"/>
      <c r="M8" s="1"/>
      <c r="N8" s="1"/>
      <c r="O8" s="1"/>
      <c r="P8" s="1"/>
      <c r="Q8" s="1"/>
      <c r="R8" s="1"/>
      <c r="S8" s="1"/>
      <c r="T8" s="1"/>
    </row>
    <row r="9" spans="1:20" s="73" customFormat="1" ht="15.75">
      <c r="A9" s="55">
        <v>4</v>
      </c>
      <c r="B9" s="61" t="s">
        <v>105</v>
      </c>
      <c r="C9" s="62" t="s">
        <v>62</v>
      </c>
      <c r="D9" s="62" t="s">
        <v>89</v>
      </c>
      <c r="E9" s="62" t="s">
        <v>136</v>
      </c>
      <c r="F9" s="54"/>
      <c r="G9" s="2">
        <v>4</v>
      </c>
      <c r="H9" s="61" t="s">
        <v>128</v>
      </c>
      <c r="I9" s="62" t="s">
        <v>55</v>
      </c>
      <c r="J9" s="62" t="s">
        <v>87</v>
      </c>
      <c r="K9" s="62" t="s">
        <v>154</v>
      </c>
      <c r="L9" s="1"/>
      <c r="M9" s="1"/>
      <c r="N9" s="1"/>
      <c r="O9" s="1"/>
      <c r="P9" s="1"/>
      <c r="Q9" s="1"/>
      <c r="R9" s="1"/>
      <c r="S9" s="1"/>
      <c r="T9" s="1"/>
    </row>
    <row r="10" spans="1:20" s="73" customFormat="1" ht="15.75">
      <c r="A10" s="2">
        <v>5</v>
      </c>
      <c r="B10" s="61" t="s">
        <v>73</v>
      </c>
      <c r="C10" s="62" t="s">
        <v>72</v>
      </c>
      <c r="D10" s="71" t="s">
        <v>86</v>
      </c>
      <c r="E10" s="62" t="s">
        <v>137</v>
      </c>
      <c r="F10" s="54"/>
      <c r="G10" s="55">
        <v>5</v>
      </c>
      <c r="H10" s="61" t="s">
        <v>121</v>
      </c>
      <c r="I10" s="62" t="s">
        <v>69</v>
      </c>
      <c r="J10" s="62" t="s">
        <v>87</v>
      </c>
      <c r="K10" s="62" t="s">
        <v>134</v>
      </c>
      <c r="L10" s="1"/>
      <c r="M10" s="1"/>
      <c r="N10" s="1"/>
      <c r="O10" s="1"/>
      <c r="P10" s="1"/>
      <c r="Q10" s="1"/>
      <c r="R10" s="1"/>
      <c r="S10" s="1"/>
      <c r="T10" s="1"/>
    </row>
    <row r="11" spans="1:20" s="73" customFormat="1" ht="15.75">
      <c r="A11" s="2">
        <v>6</v>
      </c>
      <c r="B11" s="60" t="s">
        <v>152</v>
      </c>
      <c r="C11" s="69" t="s">
        <v>62</v>
      </c>
      <c r="D11" s="62" t="s">
        <v>88</v>
      </c>
      <c r="E11" s="62" t="s">
        <v>138</v>
      </c>
      <c r="F11" s="54"/>
      <c r="G11" s="2">
        <v>6</v>
      </c>
      <c r="H11" s="61" t="s">
        <v>78</v>
      </c>
      <c r="I11" s="62" t="s">
        <v>72</v>
      </c>
      <c r="J11" s="71" t="s">
        <v>86</v>
      </c>
      <c r="K11" s="62" t="s">
        <v>155</v>
      </c>
      <c r="L11" s="1"/>
      <c r="M11" s="1"/>
      <c r="N11" s="1"/>
      <c r="O11" s="1"/>
      <c r="P11" s="1"/>
      <c r="Q11" s="1"/>
      <c r="R11" s="1"/>
      <c r="S11" s="1"/>
      <c r="T11" s="1"/>
    </row>
    <row r="12" spans="1:20" s="73" customFormat="1" ht="15.75">
      <c r="A12" s="55">
        <v>7</v>
      </c>
      <c r="B12" s="61" t="s">
        <v>61</v>
      </c>
      <c r="C12" s="62" t="s">
        <v>62</v>
      </c>
      <c r="D12" s="62" t="s">
        <v>87</v>
      </c>
      <c r="E12" s="62" t="s">
        <v>139</v>
      </c>
      <c r="F12" s="54"/>
      <c r="G12" s="2">
        <v>7</v>
      </c>
      <c r="H12" s="61" t="s">
        <v>81</v>
      </c>
      <c r="I12" s="62" t="s">
        <v>69</v>
      </c>
      <c r="J12" s="62" t="s">
        <v>87</v>
      </c>
      <c r="K12" s="62" t="s">
        <v>168</v>
      </c>
      <c r="L12" s="1"/>
      <c r="M12" s="1"/>
      <c r="N12" s="1"/>
      <c r="O12" s="1"/>
      <c r="P12" s="1"/>
      <c r="Q12" s="1"/>
      <c r="R12" s="1"/>
      <c r="S12" s="1"/>
      <c r="T12" s="1"/>
    </row>
    <row r="13" spans="1:20" s="73" customFormat="1" ht="15.75">
      <c r="A13" s="2">
        <v>8</v>
      </c>
      <c r="B13" s="61" t="s">
        <v>54</v>
      </c>
      <c r="C13" s="62" t="s">
        <v>55</v>
      </c>
      <c r="D13" s="62" t="s">
        <v>87</v>
      </c>
      <c r="E13" s="62" t="s">
        <v>140</v>
      </c>
      <c r="F13" s="54"/>
      <c r="G13" s="2">
        <v>8</v>
      </c>
      <c r="H13" s="61" t="s">
        <v>96</v>
      </c>
      <c r="I13" s="62" t="s">
        <v>69</v>
      </c>
      <c r="J13" s="62" t="s">
        <v>87</v>
      </c>
      <c r="K13" s="62" t="s">
        <v>135</v>
      </c>
      <c r="L13" s="1"/>
      <c r="M13" s="1"/>
      <c r="N13" s="1"/>
      <c r="O13" s="1"/>
      <c r="P13" s="1"/>
      <c r="Q13" s="1"/>
      <c r="R13" s="1"/>
      <c r="S13" s="1"/>
      <c r="T13" s="1"/>
    </row>
    <row r="14" spans="1:20" s="73" customFormat="1" ht="15.75">
      <c r="A14" s="2">
        <v>9</v>
      </c>
      <c r="B14" s="61" t="s">
        <v>114</v>
      </c>
      <c r="C14" s="62" t="s">
        <v>56</v>
      </c>
      <c r="D14" s="71" t="s">
        <v>86</v>
      </c>
      <c r="E14" s="62" t="s">
        <v>141</v>
      </c>
      <c r="F14" s="54"/>
      <c r="G14" s="55">
        <v>9</v>
      </c>
      <c r="H14" s="60" t="s">
        <v>102</v>
      </c>
      <c r="I14" s="69" t="s">
        <v>62</v>
      </c>
      <c r="J14" s="62" t="s">
        <v>88</v>
      </c>
      <c r="K14" s="62" t="s">
        <v>143</v>
      </c>
      <c r="L14" s="1"/>
      <c r="M14" s="1"/>
      <c r="N14" s="1"/>
      <c r="O14" s="1"/>
      <c r="P14" s="1"/>
      <c r="Q14" s="1"/>
      <c r="R14" s="1"/>
      <c r="S14" s="1"/>
      <c r="T14" s="1"/>
    </row>
    <row r="15" spans="1:20" s="73" customFormat="1" ht="15.75">
      <c r="A15" s="55">
        <v>10</v>
      </c>
      <c r="B15" s="61" t="s">
        <v>115</v>
      </c>
      <c r="C15" s="62" t="s">
        <v>62</v>
      </c>
      <c r="D15" s="62" t="s">
        <v>87</v>
      </c>
      <c r="E15" s="62" t="s">
        <v>142</v>
      </c>
      <c r="F15" s="54"/>
      <c r="G15" s="2">
        <v>10</v>
      </c>
      <c r="H15" s="61" t="s">
        <v>99</v>
      </c>
      <c r="I15" s="62" t="s">
        <v>69</v>
      </c>
      <c r="J15" s="62" t="s">
        <v>87</v>
      </c>
      <c r="K15" s="4" t="s">
        <v>133</v>
      </c>
      <c r="L15" s="1"/>
      <c r="M15" s="1"/>
      <c r="N15" s="1"/>
      <c r="O15" s="1"/>
      <c r="P15" s="1"/>
      <c r="Q15" s="1"/>
      <c r="R15" s="1"/>
      <c r="S15" s="1"/>
      <c r="T15" s="1"/>
    </row>
    <row r="16" spans="1:20" s="73" customFormat="1" ht="15.75">
      <c r="A16" s="2">
        <v>11</v>
      </c>
      <c r="B16" s="61" t="s">
        <v>77</v>
      </c>
      <c r="C16" s="62" t="s">
        <v>62</v>
      </c>
      <c r="D16" s="62" t="s">
        <v>87</v>
      </c>
      <c r="E16" s="62" t="s">
        <v>143</v>
      </c>
      <c r="F16" s="54"/>
      <c r="G16" s="2">
        <v>11</v>
      </c>
      <c r="H16" s="61" t="s">
        <v>107</v>
      </c>
      <c r="I16" s="62" t="s">
        <v>72</v>
      </c>
      <c r="J16" s="71" t="s">
        <v>86</v>
      </c>
      <c r="K16" s="62" t="s">
        <v>140</v>
      </c>
      <c r="L16" s="1"/>
      <c r="M16" s="1"/>
      <c r="N16" s="1"/>
      <c r="O16" s="1"/>
      <c r="P16" s="1"/>
      <c r="Q16" s="1"/>
      <c r="R16" s="1"/>
      <c r="S16" s="1"/>
      <c r="T16" s="1"/>
    </row>
    <row r="17" spans="1:20" s="73" customFormat="1" ht="15.75">
      <c r="A17" s="2">
        <v>12</v>
      </c>
      <c r="B17" s="61" t="s">
        <v>71</v>
      </c>
      <c r="C17" s="62" t="s">
        <v>72</v>
      </c>
      <c r="D17" s="71" t="s">
        <v>86</v>
      </c>
      <c r="E17" s="62" t="s">
        <v>144</v>
      </c>
      <c r="F17" s="54"/>
      <c r="G17" s="2">
        <v>12</v>
      </c>
      <c r="H17" s="61" t="s">
        <v>124</v>
      </c>
      <c r="I17" s="62" t="s">
        <v>62</v>
      </c>
      <c r="J17" s="62" t="s">
        <v>89</v>
      </c>
      <c r="K17" s="62" t="s">
        <v>148</v>
      </c>
      <c r="L17" s="1"/>
      <c r="Q17" s="1"/>
      <c r="R17" s="1"/>
      <c r="S17" s="1"/>
      <c r="T17" s="1"/>
    </row>
    <row r="18" spans="1:20" s="73" customFormat="1" ht="15.75">
      <c r="A18" s="55">
        <v>13</v>
      </c>
      <c r="B18" s="60" t="s">
        <v>129</v>
      </c>
      <c r="C18" s="69" t="s">
        <v>69</v>
      </c>
      <c r="D18" s="62" t="s">
        <v>88</v>
      </c>
      <c r="E18" s="62" t="s">
        <v>145</v>
      </c>
      <c r="F18" s="54"/>
      <c r="G18" s="55">
        <v>13</v>
      </c>
      <c r="H18" s="61" t="s">
        <v>126</v>
      </c>
      <c r="I18" s="62" t="s">
        <v>62</v>
      </c>
      <c r="J18" s="62" t="s">
        <v>87</v>
      </c>
      <c r="K18" s="62" t="s">
        <v>165</v>
      </c>
      <c r="L18" s="1"/>
      <c r="M18" s="1"/>
      <c r="N18" s="1"/>
      <c r="O18" s="1"/>
      <c r="P18" s="1"/>
      <c r="Q18" s="1"/>
      <c r="R18" s="1"/>
      <c r="S18" s="1"/>
      <c r="T18" s="1"/>
    </row>
    <row r="19" spans="1:20" s="73" customFormat="1" ht="15.75">
      <c r="A19" s="2">
        <v>14</v>
      </c>
      <c r="B19" s="61" t="s">
        <v>90</v>
      </c>
      <c r="C19" s="62" t="s">
        <v>62</v>
      </c>
      <c r="D19" s="71" t="s">
        <v>86</v>
      </c>
      <c r="E19" s="62" t="s">
        <v>146</v>
      </c>
      <c r="F19" s="54"/>
      <c r="G19" s="2">
        <v>14</v>
      </c>
      <c r="H19" s="61" t="s">
        <v>85</v>
      </c>
      <c r="I19" s="62" t="s">
        <v>62</v>
      </c>
      <c r="J19" s="71" t="s">
        <v>86</v>
      </c>
      <c r="K19" s="62" t="s">
        <v>159</v>
      </c>
      <c r="L19" s="1"/>
      <c r="M19" s="1"/>
      <c r="N19" s="1"/>
      <c r="O19" s="1"/>
      <c r="P19" s="1"/>
      <c r="Q19" s="1"/>
      <c r="R19" s="1"/>
      <c r="S19" s="1"/>
      <c r="T19" s="1"/>
    </row>
    <row r="20" spans="1:20" s="73" customFormat="1" ht="15.75">
      <c r="A20" s="2">
        <v>15</v>
      </c>
      <c r="B20" s="61" t="s">
        <v>111</v>
      </c>
      <c r="C20" s="62" t="s">
        <v>55</v>
      </c>
      <c r="D20" s="71" t="s">
        <v>86</v>
      </c>
      <c r="E20" s="62" t="s">
        <v>147</v>
      </c>
      <c r="F20" s="54"/>
      <c r="G20" s="2">
        <v>15</v>
      </c>
      <c r="H20" s="60" t="s">
        <v>101</v>
      </c>
      <c r="I20" s="69" t="s">
        <v>62</v>
      </c>
      <c r="J20" s="62" t="s">
        <v>88</v>
      </c>
      <c r="K20" s="62" t="s">
        <v>170</v>
      </c>
      <c r="L20" s="1"/>
      <c r="M20" s="1"/>
      <c r="N20" s="1"/>
      <c r="O20" s="1"/>
      <c r="P20" s="1"/>
      <c r="Q20" s="1"/>
      <c r="R20" s="1"/>
      <c r="S20" s="1"/>
      <c r="T20" s="1"/>
    </row>
    <row r="21" spans="1:20" s="73" customFormat="1" ht="15.75">
      <c r="A21" s="55">
        <v>16</v>
      </c>
      <c r="B21" s="61" t="s">
        <v>84</v>
      </c>
      <c r="C21" s="62" t="s">
        <v>55</v>
      </c>
      <c r="D21" s="71" t="s">
        <v>86</v>
      </c>
      <c r="E21" s="62" t="s">
        <v>148</v>
      </c>
      <c r="F21" s="54"/>
      <c r="G21" s="2">
        <v>16</v>
      </c>
      <c r="H21" s="61" t="s">
        <v>79</v>
      </c>
      <c r="I21" s="62" t="s">
        <v>62</v>
      </c>
      <c r="J21" s="71" t="s">
        <v>86</v>
      </c>
      <c r="K21" s="62" t="s">
        <v>157</v>
      </c>
      <c r="L21" s="1"/>
      <c r="M21" s="1"/>
      <c r="N21" s="1"/>
      <c r="O21" s="1"/>
      <c r="P21" s="1"/>
      <c r="Q21" s="1"/>
      <c r="R21" s="1"/>
      <c r="S21" s="1"/>
      <c r="T21" s="1"/>
    </row>
    <row r="22" spans="1:20" s="73" customFormat="1" ht="15.75">
      <c r="A22" s="2">
        <v>17</v>
      </c>
      <c r="B22" s="61" t="s">
        <v>103</v>
      </c>
      <c r="C22" s="62" t="s">
        <v>69</v>
      </c>
      <c r="D22" s="71" t="s">
        <v>86</v>
      </c>
      <c r="E22" s="62" t="s">
        <v>149</v>
      </c>
      <c r="F22" s="54"/>
      <c r="G22" s="55">
        <v>17</v>
      </c>
      <c r="H22" s="61" t="s">
        <v>127</v>
      </c>
      <c r="I22" s="62" t="s">
        <v>69</v>
      </c>
      <c r="J22" s="62" t="s">
        <v>87</v>
      </c>
      <c r="K22" s="62" t="s">
        <v>158</v>
      </c>
      <c r="L22" s="1"/>
      <c r="M22" s="1"/>
      <c r="N22" s="1"/>
      <c r="O22" s="1"/>
      <c r="P22" s="1"/>
      <c r="Q22" s="1"/>
      <c r="R22" s="1"/>
      <c r="S22" s="1"/>
      <c r="T22" s="1"/>
    </row>
    <row r="23" spans="1:20" s="73" customFormat="1" ht="15.75">
      <c r="A23" s="2">
        <v>18</v>
      </c>
      <c r="B23" s="61" t="s">
        <v>131</v>
      </c>
      <c r="C23" s="62" t="s">
        <v>56</v>
      </c>
      <c r="D23" s="62" t="s">
        <v>87</v>
      </c>
      <c r="E23" s="4" t="s">
        <v>150</v>
      </c>
      <c r="F23" s="54"/>
      <c r="G23" s="2">
        <v>18</v>
      </c>
      <c r="H23" s="60" t="s">
        <v>122</v>
      </c>
      <c r="I23" s="69" t="s">
        <v>56</v>
      </c>
      <c r="J23" s="69" t="s">
        <v>88</v>
      </c>
      <c r="K23" s="62" t="s">
        <v>139</v>
      </c>
      <c r="L23" s="1"/>
      <c r="M23" s="1"/>
      <c r="N23" s="1"/>
      <c r="O23" s="1"/>
      <c r="P23" s="1"/>
      <c r="Q23" s="1"/>
      <c r="R23" s="1"/>
      <c r="S23" s="1"/>
      <c r="T23" s="1"/>
    </row>
    <row r="24" spans="1:20" s="73" customFormat="1" ht="15.75">
      <c r="A24" s="55">
        <v>19</v>
      </c>
      <c r="B24" s="3" t="s">
        <v>106</v>
      </c>
      <c r="C24" s="4" t="s">
        <v>62</v>
      </c>
      <c r="D24" s="4" t="s">
        <v>87</v>
      </c>
      <c r="E24" s="62" t="s">
        <v>151</v>
      </c>
      <c r="F24" s="54"/>
      <c r="G24" s="2">
        <v>19</v>
      </c>
      <c r="H24" s="61" t="s">
        <v>67</v>
      </c>
      <c r="I24" s="62" t="s">
        <v>69</v>
      </c>
      <c r="J24" s="62" t="s">
        <v>87</v>
      </c>
      <c r="K24" s="62" t="s">
        <v>141</v>
      </c>
      <c r="L24" s="1"/>
      <c r="M24" s="1"/>
      <c r="N24" s="1"/>
      <c r="O24" s="1"/>
      <c r="P24" s="1"/>
      <c r="Q24" s="1"/>
      <c r="R24" s="1"/>
      <c r="S24" s="1"/>
      <c r="T24" s="1"/>
    </row>
    <row r="25" spans="1:20" s="73" customFormat="1" ht="15.75">
      <c r="A25" s="2">
        <v>20</v>
      </c>
      <c r="B25" s="61" t="s">
        <v>82</v>
      </c>
      <c r="C25" s="62" t="s">
        <v>62</v>
      </c>
      <c r="D25" s="62" t="s">
        <v>87</v>
      </c>
      <c r="E25" s="4" t="s">
        <v>153</v>
      </c>
      <c r="F25" s="54"/>
      <c r="G25" s="2">
        <v>20</v>
      </c>
      <c r="H25" s="61" t="s">
        <v>97</v>
      </c>
      <c r="I25" s="62" t="s">
        <v>55</v>
      </c>
      <c r="J25" s="62" t="s">
        <v>89</v>
      </c>
      <c r="K25" s="62" t="s">
        <v>161</v>
      </c>
      <c r="L25" s="1"/>
      <c r="M25" s="1"/>
      <c r="N25" s="1"/>
      <c r="O25" s="1"/>
      <c r="P25" s="1"/>
      <c r="Q25" s="1"/>
      <c r="R25" s="1"/>
      <c r="S25" s="1"/>
      <c r="T25" s="1"/>
    </row>
    <row r="26" spans="1:20" s="73" customFormat="1" ht="15.75">
      <c r="A26" s="2">
        <v>21</v>
      </c>
      <c r="B26" s="60" t="s">
        <v>75</v>
      </c>
      <c r="C26" s="69" t="s">
        <v>62</v>
      </c>
      <c r="D26" s="69" t="s">
        <v>88</v>
      </c>
      <c r="E26" s="62" t="s">
        <v>154</v>
      </c>
      <c r="F26" s="54"/>
      <c r="G26" s="55">
        <v>21</v>
      </c>
      <c r="H26" s="61" t="s">
        <v>175</v>
      </c>
      <c r="I26" s="62" t="s">
        <v>55</v>
      </c>
      <c r="J26" s="62" t="s">
        <v>87</v>
      </c>
      <c r="K26" s="62" t="s">
        <v>147</v>
      </c>
      <c r="L26" s="1"/>
      <c r="M26" s="1"/>
      <c r="N26" s="1"/>
      <c r="O26" s="1"/>
      <c r="P26" s="1"/>
      <c r="Q26" s="1"/>
      <c r="R26" s="1"/>
      <c r="S26" s="1"/>
      <c r="T26" s="1"/>
    </row>
    <row r="27" spans="1:20" s="73" customFormat="1" ht="15.75">
      <c r="A27" s="55">
        <v>22</v>
      </c>
      <c r="B27" s="60" t="s">
        <v>60</v>
      </c>
      <c r="C27" s="69" t="s">
        <v>56</v>
      </c>
      <c r="D27" s="69" t="s">
        <v>88</v>
      </c>
      <c r="E27" s="4" t="s">
        <v>155</v>
      </c>
      <c r="F27" s="54"/>
      <c r="G27" s="2">
        <v>22</v>
      </c>
      <c r="H27" s="61" t="s">
        <v>130</v>
      </c>
      <c r="I27" s="62" t="s">
        <v>80</v>
      </c>
      <c r="J27" s="62" t="s">
        <v>89</v>
      </c>
      <c r="K27" s="62" t="s">
        <v>164</v>
      </c>
      <c r="L27" s="1"/>
      <c r="M27" s="1"/>
      <c r="N27" s="1"/>
      <c r="O27" s="1"/>
      <c r="P27" s="1"/>
      <c r="Q27" s="1"/>
      <c r="R27" s="1"/>
      <c r="S27" s="1"/>
      <c r="T27" s="1"/>
    </row>
    <row r="28" spans="1:20" s="73" customFormat="1" ht="15.75">
      <c r="A28" s="2">
        <v>23</v>
      </c>
      <c r="B28" s="61" t="s">
        <v>74</v>
      </c>
      <c r="C28" s="62" t="s">
        <v>62</v>
      </c>
      <c r="D28" s="62" t="s">
        <v>87</v>
      </c>
      <c r="E28" s="62" t="s">
        <v>156</v>
      </c>
      <c r="F28" s="54"/>
      <c r="G28" s="2">
        <v>23</v>
      </c>
      <c r="H28" s="61" t="s">
        <v>65</v>
      </c>
      <c r="I28" s="62" t="s">
        <v>55</v>
      </c>
      <c r="J28" s="62" t="s">
        <v>89</v>
      </c>
      <c r="K28" s="62" t="s">
        <v>172</v>
      </c>
      <c r="L28" s="1"/>
      <c r="M28" s="1"/>
      <c r="N28" s="1"/>
      <c r="O28" s="1"/>
      <c r="P28" s="1"/>
      <c r="Q28" s="1"/>
      <c r="R28" s="1"/>
      <c r="S28" s="1"/>
      <c r="T28" s="1"/>
    </row>
    <row r="29" spans="1:20" s="73" customFormat="1" ht="15.75">
      <c r="A29" s="2">
        <v>24</v>
      </c>
      <c r="B29" s="61" t="s">
        <v>76</v>
      </c>
      <c r="C29" s="68" t="s">
        <v>62</v>
      </c>
      <c r="D29" s="68" t="s">
        <v>87</v>
      </c>
      <c r="E29" s="62" t="s">
        <v>157</v>
      </c>
      <c r="F29" s="54"/>
      <c r="G29" s="2">
        <v>24</v>
      </c>
      <c r="H29" s="60" t="s">
        <v>108</v>
      </c>
      <c r="I29" s="69" t="s">
        <v>62</v>
      </c>
      <c r="J29" s="62" t="s">
        <v>88</v>
      </c>
      <c r="K29" s="62" t="s">
        <v>142</v>
      </c>
      <c r="L29" s="1"/>
      <c r="M29" s="1"/>
      <c r="N29" s="1"/>
      <c r="O29" s="1"/>
      <c r="P29" s="1"/>
      <c r="Q29" s="1"/>
      <c r="R29" s="1"/>
      <c r="S29" s="1"/>
      <c r="T29" s="1"/>
    </row>
    <row r="30" spans="1:20" s="73" customFormat="1" ht="15.75">
      <c r="A30" s="55">
        <v>25</v>
      </c>
      <c r="B30" s="60" t="s">
        <v>92</v>
      </c>
      <c r="C30" s="69" t="s">
        <v>62</v>
      </c>
      <c r="D30" s="62" t="s">
        <v>88</v>
      </c>
      <c r="E30" s="62" t="s">
        <v>158</v>
      </c>
      <c r="F30" s="54"/>
      <c r="G30" s="112" t="s">
        <v>123</v>
      </c>
      <c r="H30" s="115"/>
      <c r="I30" s="115"/>
      <c r="J30" s="115"/>
      <c r="K30" s="116"/>
      <c r="L30" s="1"/>
      <c r="M30" s="1"/>
      <c r="N30" s="1"/>
      <c r="O30" s="1"/>
      <c r="P30" s="1"/>
      <c r="Q30" s="1"/>
      <c r="R30" s="1"/>
      <c r="S30" s="1"/>
      <c r="T30" s="1"/>
    </row>
    <row r="31" spans="1:20" s="73" customFormat="1" ht="18.75">
      <c r="A31" s="2">
        <v>26</v>
      </c>
      <c r="B31" s="61" t="s">
        <v>94</v>
      </c>
      <c r="C31" s="62" t="s">
        <v>69</v>
      </c>
      <c r="D31" s="62" t="s">
        <v>87</v>
      </c>
      <c r="E31" s="62" t="s">
        <v>159</v>
      </c>
      <c r="F31" s="54"/>
      <c r="G31" s="78">
        <v>1</v>
      </c>
      <c r="H31" s="79"/>
      <c r="I31" s="80"/>
      <c r="J31" s="80"/>
      <c r="K31" s="80"/>
      <c r="L31" s="1"/>
      <c r="M31" s="1"/>
      <c r="N31" s="1"/>
      <c r="O31" s="1"/>
      <c r="P31" s="1"/>
      <c r="Q31" s="1"/>
      <c r="R31" s="1"/>
      <c r="S31" s="1"/>
      <c r="T31" s="1"/>
    </row>
    <row r="32" spans="1:20" s="73" customFormat="1" ht="18.75">
      <c r="A32" s="2">
        <v>27</v>
      </c>
      <c r="B32" s="60" t="s">
        <v>57</v>
      </c>
      <c r="C32" s="69" t="s">
        <v>69</v>
      </c>
      <c r="D32" s="62" t="s">
        <v>88</v>
      </c>
      <c r="E32" s="62" t="s">
        <v>160</v>
      </c>
      <c r="F32" s="54"/>
      <c r="G32" s="78">
        <v>2</v>
      </c>
      <c r="H32" s="79"/>
      <c r="I32" s="80"/>
      <c r="J32" s="80"/>
      <c r="K32" s="80"/>
      <c r="L32" s="1"/>
      <c r="M32" s="1"/>
      <c r="N32" s="1"/>
      <c r="O32" s="1"/>
      <c r="P32" s="1"/>
      <c r="Q32" s="1"/>
      <c r="R32" s="1"/>
      <c r="S32" s="1"/>
      <c r="T32" s="1"/>
    </row>
    <row r="33" spans="1:20" s="73" customFormat="1" ht="18.75">
      <c r="A33" s="55">
        <v>28</v>
      </c>
      <c r="B33" s="61" t="s">
        <v>91</v>
      </c>
      <c r="C33" s="62" t="s">
        <v>62</v>
      </c>
      <c r="D33" s="62" t="s">
        <v>87</v>
      </c>
      <c r="E33" s="62" t="s">
        <v>161</v>
      </c>
      <c r="F33" s="54"/>
      <c r="G33" s="78">
        <v>3</v>
      </c>
      <c r="H33" s="79"/>
      <c r="I33" s="80"/>
      <c r="J33" s="80"/>
      <c r="K33" s="80"/>
      <c r="L33" s="1"/>
      <c r="M33" s="1"/>
      <c r="N33" s="1"/>
      <c r="O33" s="1"/>
      <c r="P33" s="1"/>
      <c r="Q33" s="1"/>
      <c r="R33" s="1"/>
      <c r="S33" s="1"/>
      <c r="T33" s="1"/>
    </row>
    <row r="34" spans="1:20" s="81" customFormat="1" ht="18.75">
      <c r="A34" s="2">
        <v>29</v>
      </c>
      <c r="B34" s="61" t="s">
        <v>104</v>
      </c>
      <c r="C34" s="62" t="s">
        <v>62</v>
      </c>
      <c r="D34" s="71" t="s">
        <v>86</v>
      </c>
      <c r="E34" s="62" t="s">
        <v>162</v>
      </c>
      <c r="F34" s="54"/>
      <c r="G34" s="78">
        <v>4</v>
      </c>
      <c r="H34" s="79"/>
      <c r="I34" s="80"/>
      <c r="J34" s="80"/>
      <c r="K34" s="80"/>
      <c r="L34" s="1"/>
      <c r="M34" s="1"/>
      <c r="N34" s="1"/>
      <c r="O34" s="1"/>
      <c r="P34" s="1"/>
      <c r="Q34" s="1"/>
      <c r="R34" s="1"/>
      <c r="S34" s="1"/>
      <c r="T34" s="1"/>
    </row>
    <row r="35" spans="1:20" s="81" customFormat="1" ht="15.75">
      <c r="A35" s="2">
        <v>30</v>
      </c>
      <c r="B35" s="61" t="s">
        <v>95</v>
      </c>
      <c r="C35" s="62" t="s">
        <v>69</v>
      </c>
      <c r="D35" s="62" t="s">
        <v>87</v>
      </c>
      <c r="E35" s="62" t="s">
        <v>163</v>
      </c>
      <c r="F35" s="54"/>
      <c r="L35" s="1"/>
      <c r="M35" s="1"/>
      <c r="N35" s="1"/>
      <c r="O35" s="1"/>
      <c r="P35" s="1"/>
      <c r="Q35" s="1"/>
      <c r="R35" s="1"/>
      <c r="S35" s="1"/>
      <c r="T35" s="1"/>
    </row>
    <row r="36" spans="1:20" s="81" customFormat="1" ht="15.75">
      <c r="A36" s="55">
        <v>31</v>
      </c>
      <c r="B36" s="61" t="s">
        <v>120</v>
      </c>
      <c r="C36" s="62" t="s">
        <v>62</v>
      </c>
      <c r="D36" s="62" t="s">
        <v>87</v>
      </c>
      <c r="E36" s="62" t="s">
        <v>164</v>
      </c>
      <c r="F36" s="54"/>
      <c r="L36" s="1"/>
      <c r="M36" s="1"/>
      <c r="N36" s="1"/>
      <c r="O36" s="1"/>
      <c r="P36" s="1"/>
      <c r="Q36" s="1"/>
      <c r="R36" s="1"/>
      <c r="S36" s="1"/>
      <c r="T36" s="1"/>
    </row>
    <row r="37" spans="1:20" s="81" customFormat="1" ht="15.75">
      <c r="A37" s="2">
        <v>32</v>
      </c>
      <c r="B37" s="61" t="s">
        <v>70</v>
      </c>
      <c r="C37" s="62" t="s">
        <v>69</v>
      </c>
      <c r="D37" s="62" t="s">
        <v>87</v>
      </c>
      <c r="E37" s="62" t="s">
        <v>165</v>
      </c>
      <c r="F37" s="54"/>
      <c r="L37" s="1"/>
      <c r="M37" s="1"/>
      <c r="N37" s="1"/>
      <c r="O37" s="1"/>
      <c r="P37" s="1"/>
      <c r="Q37" s="1"/>
      <c r="R37" s="1"/>
      <c r="S37" s="1"/>
      <c r="T37" s="1"/>
    </row>
    <row r="38" spans="1:20" s="84" customFormat="1" ht="16.5" customHeight="1">
      <c r="A38" s="2">
        <v>33</v>
      </c>
      <c r="B38" s="61" t="s">
        <v>132</v>
      </c>
      <c r="C38" s="62" t="s">
        <v>69</v>
      </c>
      <c r="D38" s="62" t="s">
        <v>87</v>
      </c>
      <c r="E38" s="62" t="s">
        <v>166</v>
      </c>
      <c r="F38" s="54"/>
      <c r="L38" s="1"/>
      <c r="M38" s="1"/>
      <c r="N38" s="1"/>
      <c r="O38" s="1"/>
      <c r="P38" s="1"/>
      <c r="Q38" s="1"/>
      <c r="R38" s="1"/>
      <c r="S38" s="1"/>
      <c r="T38" s="1"/>
    </row>
    <row r="39" spans="1:20" s="85" customFormat="1" ht="16.5" customHeight="1">
      <c r="A39" s="55">
        <v>34</v>
      </c>
      <c r="B39" s="61" t="s">
        <v>83</v>
      </c>
      <c r="C39" s="62" t="s">
        <v>62</v>
      </c>
      <c r="D39" s="62" t="s">
        <v>87</v>
      </c>
      <c r="E39" s="62" t="s">
        <v>167</v>
      </c>
      <c r="F39" s="54"/>
      <c r="G39" s="54"/>
      <c r="H39" s="86"/>
      <c r="I39" s="87"/>
      <c r="J39" s="87"/>
      <c r="K39" s="87"/>
      <c r="L39" s="1"/>
      <c r="M39" s="1"/>
      <c r="N39" s="1"/>
      <c r="O39" s="1"/>
      <c r="P39" s="1"/>
      <c r="Q39" s="1"/>
      <c r="R39" s="1"/>
      <c r="S39" s="1"/>
      <c r="T39" s="1"/>
    </row>
    <row r="40" spans="1:20" s="85" customFormat="1" ht="16.5" customHeight="1">
      <c r="A40" s="2">
        <v>35</v>
      </c>
      <c r="B40" s="60" t="s">
        <v>64</v>
      </c>
      <c r="C40" s="69" t="s">
        <v>55</v>
      </c>
      <c r="D40" s="69" t="s">
        <v>89</v>
      </c>
      <c r="E40" s="62" t="s">
        <v>168</v>
      </c>
      <c r="F40" s="54"/>
      <c r="G40" s="54"/>
      <c r="H40" s="86"/>
      <c r="I40" s="87"/>
      <c r="J40" s="87"/>
      <c r="K40" s="87"/>
      <c r="L40" s="1"/>
      <c r="M40" s="1"/>
      <c r="N40" s="1"/>
      <c r="O40" s="1"/>
      <c r="P40" s="1"/>
      <c r="Q40" s="1"/>
      <c r="R40" s="1"/>
      <c r="S40" s="1"/>
      <c r="T40" s="1"/>
    </row>
    <row r="41" spans="1:20" s="85" customFormat="1" ht="16.5" customHeight="1">
      <c r="A41" s="2">
        <v>36</v>
      </c>
      <c r="B41" s="60" t="s">
        <v>98</v>
      </c>
      <c r="C41" s="69" t="s">
        <v>55</v>
      </c>
      <c r="D41" s="62" t="s">
        <v>89</v>
      </c>
      <c r="E41" s="62" t="s">
        <v>169</v>
      </c>
      <c r="F41" s="54"/>
      <c r="G41" s="54"/>
      <c r="H41" s="86"/>
      <c r="I41" s="87"/>
      <c r="J41" s="87"/>
      <c r="K41" s="87"/>
      <c r="L41" s="1"/>
      <c r="M41" s="1"/>
      <c r="N41" s="1"/>
      <c r="O41" s="1"/>
      <c r="P41" s="1"/>
      <c r="Q41" s="1"/>
      <c r="R41" s="1"/>
      <c r="S41" s="1"/>
      <c r="T41" s="1"/>
    </row>
    <row r="42" spans="1:20" s="84" customFormat="1" ht="15.75">
      <c r="A42" s="55">
        <v>37</v>
      </c>
      <c r="B42" s="61" t="s">
        <v>112</v>
      </c>
      <c r="C42" s="62" t="s">
        <v>69</v>
      </c>
      <c r="D42" s="71" t="s">
        <v>86</v>
      </c>
      <c r="E42" s="4" t="s">
        <v>170</v>
      </c>
      <c r="F42" s="54"/>
      <c r="G42" s="5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s="84" customFormat="1" ht="15.75">
      <c r="A43" s="2">
        <v>38</v>
      </c>
      <c r="B43" s="61" t="s">
        <v>68</v>
      </c>
      <c r="C43" s="62" t="s">
        <v>62</v>
      </c>
      <c r="D43" s="71" t="s">
        <v>86</v>
      </c>
      <c r="E43" s="62" t="s">
        <v>171</v>
      </c>
      <c r="F43" s="54"/>
      <c r="G43" s="5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s="85" customFormat="1" ht="15.75">
      <c r="A44" s="2">
        <v>39</v>
      </c>
      <c r="B44" s="61" t="s">
        <v>100</v>
      </c>
      <c r="C44" s="62" t="s">
        <v>62</v>
      </c>
      <c r="D44" s="62" t="s">
        <v>87</v>
      </c>
      <c r="E44" s="62" t="s">
        <v>172</v>
      </c>
      <c r="F44" s="54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s="84" customFormat="1" ht="15.75">
      <c r="A45" s="55">
        <v>40</v>
      </c>
      <c r="B45" s="82"/>
      <c r="C45" s="83"/>
      <c r="D45" s="83"/>
      <c r="E45" s="62"/>
      <c r="F45" s="54"/>
      <c r="G45" s="1"/>
      <c r="H45" s="1"/>
      <c r="I45" s="73"/>
      <c r="J45" s="73"/>
      <c r="K45" s="73"/>
      <c r="L45" s="1"/>
      <c r="M45" s="1"/>
      <c r="N45" s="1"/>
      <c r="O45" s="1"/>
      <c r="P45" s="1"/>
      <c r="Q45" s="1"/>
      <c r="R45" s="1"/>
      <c r="S45" s="1"/>
      <c r="T45" s="1"/>
    </row>
    <row r="46" spans="1:20" s="73" customFormat="1" ht="15.75" customHeight="1">
      <c r="A46" s="112" t="s">
        <v>123</v>
      </c>
      <c r="B46" s="113"/>
      <c r="C46" s="113"/>
      <c r="D46" s="113"/>
      <c r="E46" s="114"/>
      <c r="F46" s="54"/>
      <c r="G46" s="1"/>
      <c r="H46" s="1"/>
      <c r="L46" s="1"/>
      <c r="M46" s="1"/>
      <c r="N46" s="1"/>
      <c r="O46" s="1"/>
      <c r="P46" s="1"/>
      <c r="Q46" s="1"/>
      <c r="R46" s="1"/>
      <c r="S46" s="1"/>
      <c r="T46" s="1"/>
    </row>
    <row r="47" spans="1:20" s="77" customFormat="1" ht="15.75" customHeight="1">
      <c r="A47" s="78">
        <v>1</v>
      </c>
      <c r="B47" s="79"/>
      <c r="C47" s="80"/>
      <c r="D47" s="80"/>
      <c r="E47" s="80"/>
      <c r="F47" s="54"/>
      <c r="G47" s="1"/>
      <c r="H47" s="1"/>
      <c r="I47"/>
      <c r="J47"/>
      <c r="K47"/>
      <c r="L47" s="1"/>
      <c r="M47" s="1"/>
      <c r="N47" s="1"/>
      <c r="O47" s="1"/>
      <c r="P47" s="1"/>
      <c r="Q47" s="1"/>
      <c r="R47" s="1"/>
      <c r="S47" s="1"/>
      <c r="T47" s="1"/>
    </row>
    <row r="48" spans="1:20" s="77" customFormat="1" ht="15.75" customHeight="1">
      <c r="A48" s="78">
        <v>2</v>
      </c>
      <c r="B48" s="79"/>
      <c r="C48" s="80"/>
      <c r="D48" s="80"/>
      <c r="E48" s="80"/>
      <c r="F48" s="54"/>
      <c r="G48" s="1"/>
      <c r="H48" s="1"/>
      <c r="I48"/>
      <c r="J48"/>
      <c r="K48"/>
      <c r="L48" s="1"/>
      <c r="M48" s="1"/>
      <c r="N48" s="1"/>
      <c r="O48" s="1"/>
      <c r="P48" s="1"/>
      <c r="Q48" s="1"/>
      <c r="R48" s="1"/>
      <c r="S48" s="1"/>
      <c r="T48" s="1"/>
    </row>
    <row r="49" spans="1:20" s="77" customFormat="1" ht="15.75" customHeight="1">
      <c r="A49" s="78">
        <v>3</v>
      </c>
      <c r="B49" s="79"/>
      <c r="C49" s="80"/>
      <c r="D49" s="80"/>
      <c r="E49" s="80"/>
      <c r="F49" s="54"/>
      <c r="G49" s="1"/>
      <c r="H49" s="1"/>
      <c r="I49"/>
      <c r="J49"/>
      <c r="K49"/>
      <c r="L49" s="1"/>
      <c r="M49" s="1"/>
      <c r="N49" s="1"/>
      <c r="O49" s="1"/>
      <c r="P49" s="1"/>
      <c r="Q49" s="1"/>
      <c r="R49" s="1"/>
      <c r="S49" s="1"/>
      <c r="T49" s="1"/>
    </row>
    <row r="50" spans="1:20" s="77" customFormat="1" ht="15.75" customHeight="1">
      <c r="A50" s="78">
        <v>4</v>
      </c>
      <c r="B50" s="79"/>
      <c r="C50" s="80"/>
      <c r="D50" s="80"/>
      <c r="E50" s="80"/>
      <c r="F50" s="54"/>
      <c r="G50" s="1"/>
      <c r="H50" s="1"/>
      <c r="I50"/>
      <c r="J50"/>
      <c r="K50"/>
      <c r="L50" s="1"/>
      <c r="M50" s="1"/>
      <c r="N50" s="1"/>
      <c r="O50" s="1"/>
      <c r="P50" s="1"/>
      <c r="Q50" s="1"/>
      <c r="R50" s="1"/>
      <c r="S50" s="1"/>
      <c r="T50" s="1"/>
    </row>
    <row r="51" spans="1:20" s="73" customFormat="1" ht="15.75">
      <c r="A51" s="54"/>
      <c r="B51" s="54"/>
      <c r="C51" s="54"/>
      <c r="D51" s="54"/>
      <c r="E51" s="54"/>
      <c r="F51" s="54"/>
      <c r="G51" s="1"/>
      <c r="H51" s="1"/>
      <c r="I51"/>
      <c r="J51"/>
      <c r="K51"/>
      <c r="L51" s="1"/>
      <c r="M51" s="1"/>
      <c r="N51" s="1"/>
      <c r="O51" s="1"/>
      <c r="P51" s="1"/>
      <c r="Q51" s="1"/>
      <c r="R51" s="1"/>
      <c r="S51" s="1"/>
      <c r="T51" s="1"/>
    </row>
    <row r="52" spans="1:20" ht="15">
      <c r="F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F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5">
      <c r="F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5">
      <c r="F55" s="1"/>
      <c r="L55" s="1"/>
      <c r="M55" s="1"/>
      <c r="N55" s="1"/>
      <c r="O55" s="1"/>
      <c r="P55" s="1"/>
      <c r="Q55" s="1"/>
      <c r="R55" s="1"/>
      <c r="S55" s="1"/>
      <c r="T55" s="1"/>
    </row>
  </sheetData>
  <sortState ref="B6:D44">
    <sortCondition ref="B6:B44"/>
  </sortState>
  <dataConsolidate/>
  <mergeCells count="6">
    <mergeCell ref="A4:E4"/>
    <mergeCell ref="G4:K4"/>
    <mergeCell ref="A1:K1"/>
    <mergeCell ref="A2:K2"/>
    <mergeCell ref="A46:E46"/>
    <mergeCell ref="G30:K30"/>
  </mergeCells>
  <phoneticPr fontId="19" type="noConversion"/>
  <pageMargins left="0.13" right="0.14000000000000001" top="0.17" bottom="0.5" header="0.17" footer="0.5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99"/>
  <sheetViews>
    <sheetView zoomScaleNormal="100" workbookViewId="0">
      <selection activeCell="AJ10" sqref="AJ10"/>
    </sheetView>
  </sheetViews>
  <sheetFormatPr defaultColWidth="9.140625" defaultRowHeight="12.75" customHeight="1"/>
  <cols>
    <col min="1" max="1" width="9.140625" customWidth="1"/>
    <col min="2" max="2" width="21" customWidth="1"/>
    <col min="3" max="3" width="11.42578125" style="47" bestFit="1" customWidth="1"/>
    <col min="4" max="4" width="7.7109375" style="47" bestFit="1" customWidth="1"/>
    <col min="5" max="5" width="5.140625" style="47" customWidth="1"/>
    <col min="6" max="6" width="0.140625" customWidth="1"/>
    <col min="7" max="14" width="7.42578125" hidden="1" customWidth="1"/>
    <col min="15" max="21" width="8.42578125" hidden="1" customWidth="1"/>
    <col min="22" max="22" width="8.42578125" bestFit="1" customWidth="1"/>
    <col min="23" max="32" width="8.42578125" customWidth="1"/>
    <col min="33" max="33" width="8" customWidth="1"/>
    <col min="34" max="34" width="9.140625" customWidth="1"/>
  </cols>
  <sheetData>
    <row r="1" spans="1:34" ht="25.5">
      <c r="R1" s="5" t="s">
        <v>0</v>
      </c>
      <c r="Z1" s="5" t="s">
        <v>0</v>
      </c>
      <c r="AH1" s="5" t="s">
        <v>0</v>
      </c>
    </row>
    <row r="2" spans="1:34" ht="25.5">
      <c r="A2" s="6"/>
      <c r="B2" s="6"/>
      <c r="C2" s="38"/>
      <c r="E2" s="38"/>
      <c r="F2" s="6"/>
      <c r="G2" s="6"/>
      <c r="H2" s="6"/>
      <c r="I2" s="6"/>
      <c r="J2" s="6"/>
      <c r="K2" s="6"/>
      <c r="L2" s="6"/>
      <c r="M2" s="6"/>
      <c r="N2" s="38">
        <v>1</v>
      </c>
      <c r="O2" s="38">
        <v>2</v>
      </c>
      <c r="P2" s="38">
        <v>3</v>
      </c>
      <c r="Q2" s="38">
        <v>4</v>
      </c>
      <c r="R2" s="38">
        <v>5</v>
      </c>
      <c r="S2" s="38">
        <v>6</v>
      </c>
      <c r="T2" s="38">
        <v>7</v>
      </c>
      <c r="U2" s="38">
        <v>8</v>
      </c>
      <c r="V2" s="6"/>
      <c r="W2" s="6"/>
      <c r="X2" s="6"/>
      <c r="Y2" s="6"/>
      <c r="Z2" s="6" t="s">
        <v>0</v>
      </c>
      <c r="AA2" s="6"/>
      <c r="AB2" s="6"/>
      <c r="AC2" s="6"/>
      <c r="AD2" s="6"/>
      <c r="AE2" s="6"/>
      <c r="AF2" s="6"/>
      <c r="AG2" s="6"/>
      <c r="AH2" s="6" t="s">
        <v>0</v>
      </c>
    </row>
    <row r="3" spans="1:34" ht="15.75">
      <c r="A3" s="7" t="s">
        <v>33</v>
      </c>
      <c r="B3" s="8" t="s">
        <v>38</v>
      </c>
      <c r="C3" s="7" t="s">
        <v>31</v>
      </c>
      <c r="D3" s="7" t="s">
        <v>12</v>
      </c>
      <c r="E3" s="7" t="s">
        <v>20</v>
      </c>
      <c r="F3" s="9" t="s">
        <v>49</v>
      </c>
      <c r="G3" s="9" t="s">
        <v>4</v>
      </c>
      <c r="H3" s="9" t="s">
        <v>10</v>
      </c>
      <c r="I3" s="9" t="s">
        <v>21</v>
      </c>
      <c r="J3" s="9" t="s">
        <v>50</v>
      </c>
      <c r="K3" s="9" t="s">
        <v>16</v>
      </c>
      <c r="L3" s="9" t="s">
        <v>37</v>
      </c>
      <c r="M3" s="9" t="s">
        <v>35</v>
      </c>
      <c r="N3" s="9" t="s">
        <v>19</v>
      </c>
      <c r="O3" s="9" t="s">
        <v>39</v>
      </c>
      <c r="P3" s="9" t="s">
        <v>17</v>
      </c>
      <c r="Q3" s="9" t="s">
        <v>24</v>
      </c>
      <c r="R3" s="9" t="s">
        <v>5</v>
      </c>
      <c r="S3" s="9" t="s">
        <v>28</v>
      </c>
      <c r="T3" s="9" t="s">
        <v>7</v>
      </c>
      <c r="U3" s="9" t="s">
        <v>46</v>
      </c>
      <c r="V3" s="9" t="s">
        <v>41</v>
      </c>
      <c r="W3" s="9" t="s">
        <v>30</v>
      </c>
      <c r="X3" s="9" t="s">
        <v>32</v>
      </c>
      <c r="Y3" s="9" t="s">
        <v>43</v>
      </c>
      <c r="Z3" s="9" t="s">
        <v>29</v>
      </c>
      <c r="AA3" s="9" t="s">
        <v>1</v>
      </c>
      <c r="AB3" s="9" t="s">
        <v>44</v>
      </c>
      <c r="AC3" s="9" t="s">
        <v>8</v>
      </c>
      <c r="AD3" s="9" t="s">
        <v>47</v>
      </c>
      <c r="AE3" s="9" t="s">
        <v>22</v>
      </c>
      <c r="AF3" s="9" t="s">
        <v>6</v>
      </c>
      <c r="AG3" s="9" t="s">
        <v>42</v>
      </c>
      <c r="AH3" s="9" t="s">
        <v>14</v>
      </c>
    </row>
    <row r="4" spans="1:34" ht="15.75">
      <c r="A4" s="7">
        <v>1</v>
      </c>
      <c r="B4" s="10" t="str">
        <f>'registrācija-maiņas'!B14</f>
        <v>Axel Wolf</v>
      </c>
      <c r="C4" s="10" t="str">
        <f>'registrācija-maiņas'!C14</f>
        <v>BBS</v>
      </c>
      <c r="D4" s="11" t="str">
        <f>'registrācija-maiņas'!E14</f>
        <v>03A</v>
      </c>
      <c r="E4" s="11" t="str">
        <f>'registrācija-maiņas'!D14</f>
        <v>s</v>
      </c>
      <c r="F4" s="11">
        <v>144</v>
      </c>
      <c r="G4" s="11">
        <v>210</v>
      </c>
      <c r="H4" s="11">
        <v>167</v>
      </c>
      <c r="I4" s="11">
        <v>175</v>
      </c>
      <c r="J4" s="11">
        <v>189</v>
      </c>
      <c r="K4" s="11">
        <v>174</v>
      </c>
      <c r="L4" s="11">
        <v>173</v>
      </c>
      <c r="M4" s="11">
        <v>170</v>
      </c>
      <c r="N4" s="11">
        <v>221</v>
      </c>
      <c r="O4" s="11">
        <v>179</v>
      </c>
      <c r="P4" s="11">
        <v>199</v>
      </c>
      <c r="Q4" s="11">
        <v>196</v>
      </c>
      <c r="R4" s="11">
        <v>195</v>
      </c>
      <c r="S4" s="11">
        <v>179</v>
      </c>
      <c r="T4" s="11">
        <v>211</v>
      </c>
      <c r="U4" s="11">
        <v>211</v>
      </c>
      <c r="V4" s="11">
        <v>167</v>
      </c>
      <c r="W4" s="11">
        <v>199</v>
      </c>
      <c r="X4" s="11">
        <v>209</v>
      </c>
      <c r="Y4" s="11">
        <v>170</v>
      </c>
      <c r="Z4" s="11">
        <v>193</v>
      </c>
      <c r="AA4" s="11">
        <v>153</v>
      </c>
      <c r="AB4" s="11">
        <v>165</v>
      </c>
      <c r="AC4" s="11">
        <v>115</v>
      </c>
      <c r="AD4" s="11">
        <f>F4+G4+H4+I4+J4+K4+L4+M4</f>
        <v>1402</v>
      </c>
      <c r="AE4" s="11">
        <f>N4+O4+P4+Q4+R4+S4+T4+U4</f>
        <v>1591</v>
      </c>
      <c r="AF4" s="11">
        <f>V4+W4+X4+Y4+Z4+AA4+AB4+AC4</f>
        <v>1371</v>
      </c>
      <c r="AG4" s="11">
        <f>AD4+AE4+AF4</f>
        <v>4364</v>
      </c>
      <c r="AH4" s="12">
        <f>AVERAGE(F4:AC4)</f>
        <v>181.83333333333334</v>
      </c>
    </row>
    <row r="5" spans="1:34" ht="15.75">
      <c r="A5" s="7">
        <v>2</v>
      </c>
      <c r="B5" s="10" t="str">
        <f>'registrācija-maiņas'!B26</f>
        <v>Jeļena Bistrova</v>
      </c>
      <c r="C5" s="10" t="str">
        <f>'registrācija-maiņas'!C26</f>
        <v>Ten Pin</v>
      </c>
      <c r="D5" s="11" t="str">
        <f>'registrācija-maiņas'!E26</f>
        <v>03B</v>
      </c>
      <c r="E5" s="11" t="str">
        <f>'registrācija-maiņas'!D26</f>
        <v>d</v>
      </c>
      <c r="F5" s="11">
        <v>146</v>
      </c>
      <c r="G5" s="11">
        <v>203</v>
      </c>
      <c r="H5" s="11">
        <v>181</v>
      </c>
      <c r="I5" s="11">
        <v>155</v>
      </c>
      <c r="J5" s="11">
        <v>164</v>
      </c>
      <c r="K5" s="11">
        <v>151</v>
      </c>
      <c r="L5" s="11">
        <v>144</v>
      </c>
      <c r="M5" s="11">
        <v>139</v>
      </c>
      <c r="N5" s="11">
        <v>160</v>
      </c>
      <c r="O5" s="11">
        <v>170</v>
      </c>
      <c r="P5" s="11">
        <v>181</v>
      </c>
      <c r="Q5" s="11">
        <v>168</v>
      </c>
      <c r="R5" s="11">
        <v>144</v>
      </c>
      <c r="S5" s="11">
        <v>172</v>
      </c>
      <c r="T5" s="11">
        <v>147</v>
      </c>
      <c r="U5" s="11">
        <v>190</v>
      </c>
      <c r="V5" s="11">
        <v>133</v>
      </c>
      <c r="W5" s="11">
        <v>146</v>
      </c>
      <c r="X5" s="11">
        <v>145</v>
      </c>
      <c r="Y5" s="11">
        <v>183</v>
      </c>
      <c r="Z5" s="11">
        <v>157</v>
      </c>
      <c r="AA5" s="11">
        <v>129</v>
      </c>
      <c r="AB5" s="11">
        <v>146</v>
      </c>
      <c r="AC5" s="11">
        <v>141</v>
      </c>
      <c r="AD5" s="11">
        <f t="shared" ref="AD5:AD67" si="0">F5+G5+H5+I5+J5+K5+L5+M5</f>
        <v>1283</v>
      </c>
      <c r="AE5" s="11">
        <f t="shared" ref="AE5:AE67" si="1">N5+O5+P5+Q5+R5+S5+T5+U5</f>
        <v>1332</v>
      </c>
      <c r="AF5" s="11">
        <f t="shared" ref="AF5:AF67" si="2">V5+W5+X5+Y5+Z5+AA5+AB5+AC5</f>
        <v>1180</v>
      </c>
      <c r="AG5" s="11">
        <f t="shared" ref="AG5:AG67" si="3">AD5+AE5+AF5</f>
        <v>3795</v>
      </c>
      <c r="AH5" s="12">
        <f t="shared" ref="AH5:AH67" si="4">AVERAGE(F5:AC5)</f>
        <v>158.125</v>
      </c>
    </row>
    <row r="6" spans="1:34" ht="15.75">
      <c r="A6" s="7">
        <v>3</v>
      </c>
      <c r="B6" s="10" t="str">
        <f>'registrācija-maiņas'!B7</f>
        <v>Aivars Zizlāns</v>
      </c>
      <c r="C6" s="10" t="str">
        <f>'registrācija-maiņas'!C7</f>
        <v>A-Z boulings</v>
      </c>
      <c r="D6" s="11" t="str">
        <f>'registrācija-maiņas'!E7</f>
        <v>04A</v>
      </c>
      <c r="E6" s="11" t="str">
        <f>'registrācija-maiņas'!D7</f>
        <v>s</v>
      </c>
      <c r="F6" s="11">
        <v>182</v>
      </c>
      <c r="G6" s="11">
        <v>178</v>
      </c>
      <c r="H6" s="11">
        <v>189</v>
      </c>
      <c r="I6" s="11">
        <v>178</v>
      </c>
      <c r="J6" s="11">
        <v>224</v>
      </c>
      <c r="K6" s="11">
        <v>188</v>
      </c>
      <c r="L6" s="11">
        <v>221</v>
      </c>
      <c r="M6" s="11">
        <v>159</v>
      </c>
      <c r="N6" s="11">
        <v>201</v>
      </c>
      <c r="O6" s="11">
        <v>174</v>
      </c>
      <c r="P6" s="11">
        <v>166</v>
      </c>
      <c r="Q6" s="11">
        <v>182</v>
      </c>
      <c r="R6" s="11">
        <v>191</v>
      </c>
      <c r="S6" s="11">
        <v>179</v>
      </c>
      <c r="T6" s="11">
        <v>173</v>
      </c>
      <c r="U6" s="11">
        <v>181</v>
      </c>
      <c r="V6" s="11">
        <v>157</v>
      </c>
      <c r="W6" s="11">
        <v>217</v>
      </c>
      <c r="X6" s="11">
        <v>182</v>
      </c>
      <c r="Y6" s="11">
        <v>184</v>
      </c>
      <c r="Z6" s="11">
        <v>145</v>
      </c>
      <c r="AA6" s="11">
        <v>150</v>
      </c>
      <c r="AB6" s="11">
        <v>151</v>
      </c>
      <c r="AC6" s="11">
        <v>215</v>
      </c>
      <c r="AD6" s="11">
        <f t="shared" si="0"/>
        <v>1519</v>
      </c>
      <c r="AE6" s="11">
        <f t="shared" si="1"/>
        <v>1447</v>
      </c>
      <c r="AF6" s="11">
        <f t="shared" si="2"/>
        <v>1401</v>
      </c>
      <c r="AG6" s="11">
        <f t="shared" si="3"/>
        <v>4367</v>
      </c>
      <c r="AH6" s="12">
        <f t="shared" si="4"/>
        <v>181.95833333333334</v>
      </c>
    </row>
    <row r="7" spans="1:34" ht="15.75">
      <c r="A7" s="7">
        <v>4</v>
      </c>
      <c r="B7" s="10" t="str">
        <f>'registrācija-maiņas'!B37</f>
        <v>Normunds Bundzenieks</v>
      </c>
      <c r="C7" s="10" t="str">
        <f>'registrācija-maiņas'!C37</f>
        <v>LABA</v>
      </c>
      <c r="D7" s="11" t="str">
        <f>'registrācija-maiņas'!E37</f>
        <v>04B</v>
      </c>
      <c r="E7" s="11" t="str">
        <f>'registrācija-maiņas'!D37</f>
        <v>p</v>
      </c>
      <c r="F7" s="11">
        <v>142</v>
      </c>
      <c r="G7" s="11">
        <v>140</v>
      </c>
      <c r="H7" s="11">
        <v>170</v>
      </c>
      <c r="I7" s="11">
        <v>189</v>
      </c>
      <c r="J7" s="11">
        <v>198</v>
      </c>
      <c r="K7" s="11">
        <v>149</v>
      </c>
      <c r="L7" s="11">
        <v>173</v>
      </c>
      <c r="M7" s="11">
        <v>171</v>
      </c>
      <c r="N7" s="11">
        <v>168</v>
      </c>
      <c r="O7" s="11">
        <v>184</v>
      </c>
      <c r="P7" s="11">
        <v>161</v>
      </c>
      <c r="Q7" s="11">
        <v>150</v>
      </c>
      <c r="R7" s="11">
        <v>147</v>
      </c>
      <c r="S7" s="11">
        <v>165</v>
      </c>
      <c r="T7" s="11">
        <v>117</v>
      </c>
      <c r="U7" s="11">
        <v>138</v>
      </c>
      <c r="V7" s="11">
        <v>150</v>
      </c>
      <c r="W7" s="11">
        <v>186</v>
      </c>
      <c r="X7" s="11">
        <v>165</v>
      </c>
      <c r="Y7" s="11">
        <v>180</v>
      </c>
      <c r="Z7" s="11">
        <v>184</v>
      </c>
      <c r="AA7" s="11">
        <v>179</v>
      </c>
      <c r="AB7" s="11">
        <v>157</v>
      </c>
      <c r="AC7" s="11">
        <v>169</v>
      </c>
      <c r="AD7" s="11">
        <f t="shared" si="0"/>
        <v>1332</v>
      </c>
      <c r="AE7" s="11">
        <f t="shared" si="1"/>
        <v>1230</v>
      </c>
      <c r="AF7" s="11">
        <f t="shared" si="2"/>
        <v>1370</v>
      </c>
      <c r="AG7" s="11">
        <f t="shared" si="3"/>
        <v>3932</v>
      </c>
      <c r="AH7" s="12">
        <f t="shared" si="4"/>
        <v>163.83333333333334</v>
      </c>
    </row>
    <row r="8" spans="1:34" ht="15.75">
      <c r="A8" s="7">
        <v>5</v>
      </c>
      <c r="B8" s="10" t="str">
        <f>'registrācija-maiņas'!B36</f>
        <v>Nikolajs Ovčiņņikovs</v>
      </c>
      <c r="C8" s="10" t="str">
        <f>'registrācija-maiņas'!C36</f>
        <v>Ten Pin</v>
      </c>
      <c r="D8" s="11" t="str">
        <f>'registrācija-maiņas'!E36</f>
        <v>05A</v>
      </c>
      <c r="E8" s="11" t="str">
        <f>'registrācija-maiņas'!D36</f>
        <v>p</v>
      </c>
      <c r="F8" s="11">
        <v>183</v>
      </c>
      <c r="G8" s="11">
        <v>170</v>
      </c>
      <c r="H8" s="11">
        <v>195</v>
      </c>
      <c r="I8" s="11">
        <v>236</v>
      </c>
      <c r="J8" s="11">
        <v>184</v>
      </c>
      <c r="K8" s="11">
        <v>242</v>
      </c>
      <c r="L8" s="11">
        <v>189</v>
      </c>
      <c r="M8" s="11">
        <v>184</v>
      </c>
      <c r="N8" s="11">
        <v>278</v>
      </c>
      <c r="O8" s="11">
        <v>218</v>
      </c>
      <c r="P8" s="11">
        <v>215</v>
      </c>
      <c r="Q8" s="11">
        <v>183</v>
      </c>
      <c r="R8" s="11">
        <v>143</v>
      </c>
      <c r="S8" s="11">
        <v>169</v>
      </c>
      <c r="T8" s="11">
        <v>213</v>
      </c>
      <c r="U8" s="11">
        <v>202</v>
      </c>
      <c r="V8" s="11">
        <v>198</v>
      </c>
      <c r="W8" s="11">
        <v>214</v>
      </c>
      <c r="X8" s="11">
        <v>170</v>
      </c>
      <c r="Y8" s="11">
        <v>235</v>
      </c>
      <c r="Z8" s="11">
        <v>216</v>
      </c>
      <c r="AA8" s="11">
        <v>191</v>
      </c>
      <c r="AB8" s="11">
        <v>227</v>
      </c>
      <c r="AC8" s="11">
        <v>195</v>
      </c>
      <c r="AD8" s="11">
        <f t="shared" si="0"/>
        <v>1583</v>
      </c>
      <c r="AE8" s="11">
        <f t="shared" si="1"/>
        <v>1621</v>
      </c>
      <c r="AF8" s="11">
        <f t="shared" si="2"/>
        <v>1646</v>
      </c>
      <c r="AG8" s="11">
        <f t="shared" si="3"/>
        <v>4850</v>
      </c>
      <c r="AH8" s="12">
        <f t="shared" si="4"/>
        <v>202.08333333333334</v>
      </c>
    </row>
    <row r="9" spans="1:34" ht="15.75">
      <c r="A9" s="7">
        <v>6</v>
      </c>
      <c r="B9" s="10" t="str">
        <f>'registrācija-maiņas'!B15</f>
        <v>Daniels Vēzis</v>
      </c>
      <c r="C9" s="10" t="str">
        <f>'registrācija-maiņas'!C15</f>
        <v>Ten Pin</v>
      </c>
      <c r="D9" s="11" t="str">
        <f>'registrācija-maiņas'!E15</f>
        <v>05B</v>
      </c>
      <c r="E9" s="11" t="str">
        <f>'registrācija-maiņas'!D15</f>
        <v>p</v>
      </c>
      <c r="F9" s="11">
        <v>141</v>
      </c>
      <c r="G9" s="11">
        <v>135</v>
      </c>
      <c r="H9" s="11">
        <v>162</v>
      </c>
      <c r="I9" s="11">
        <v>152</v>
      </c>
      <c r="J9" s="11">
        <v>166</v>
      </c>
      <c r="K9" s="11">
        <v>224</v>
      </c>
      <c r="L9" s="11">
        <v>232</v>
      </c>
      <c r="M9" s="11">
        <v>186</v>
      </c>
      <c r="N9" s="11">
        <v>181</v>
      </c>
      <c r="O9" s="11">
        <v>159</v>
      </c>
      <c r="P9" s="11">
        <v>201</v>
      </c>
      <c r="Q9" s="11">
        <v>251</v>
      </c>
      <c r="R9" s="11">
        <v>244</v>
      </c>
      <c r="S9" s="11">
        <v>212</v>
      </c>
      <c r="T9" s="11">
        <v>179</v>
      </c>
      <c r="U9" s="11">
        <v>195</v>
      </c>
      <c r="V9" s="11">
        <v>195</v>
      </c>
      <c r="W9" s="11">
        <v>208</v>
      </c>
      <c r="X9" s="11">
        <v>247</v>
      </c>
      <c r="Y9" s="11">
        <v>202</v>
      </c>
      <c r="Z9" s="11">
        <v>202</v>
      </c>
      <c r="AA9" s="11">
        <v>157</v>
      </c>
      <c r="AB9" s="11">
        <v>179</v>
      </c>
      <c r="AC9" s="11">
        <v>186</v>
      </c>
      <c r="AD9" s="11">
        <f t="shared" si="0"/>
        <v>1398</v>
      </c>
      <c r="AE9" s="11">
        <f t="shared" si="1"/>
        <v>1622</v>
      </c>
      <c r="AF9" s="11">
        <f t="shared" si="2"/>
        <v>1576</v>
      </c>
      <c r="AG9" s="11">
        <f t="shared" si="3"/>
        <v>4596</v>
      </c>
      <c r="AH9" s="12">
        <f t="shared" si="4"/>
        <v>191.5</v>
      </c>
    </row>
    <row r="10" spans="1:34" ht="15.75">
      <c r="A10" s="7">
        <v>7</v>
      </c>
      <c r="B10" s="10" t="str">
        <f>'registrācija-maiņas'!B30</f>
        <v>Līva Vaivade</v>
      </c>
      <c r="C10" s="10" t="str">
        <f>'registrācija-maiņas'!C30</f>
        <v>Ten Pin</v>
      </c>
      <c r="D10" s="11" t="str">
        <f>'registrācija-maiņas'!E30</f>
        <v>06A</v>
      </c>
      <c r="E10" s="11" t="str">
        <f>'registrācija-maiņas'!D30</f>
        <v>d</v>
      </c>
      <c r="F10" s="11">
        <v>192</v>
      </c>
      <c r="G10" s="11">
        <v>172</v>
      </c>
      <c r="H10" s="11">
        <v>135</v>
      </c>
      <c r="I10" s="11">
        <v>173</v>
      </c>
      <c r="J10" s="11">
        <v>153</v>
      </c>
      <c r="K10" s="11">
        <v>176</v>
      </c>
      <c r="L10" s="11">
        <v>180</v>
      </c>
      <c r="M10" s="11">
        <v>234</v>
      </c>
      <c r="N10" s="11">
        <v>145</v>
      </c>
      <c r="O10" s="11">
        <v>155</v>
      </c>
      <c r="P10" s="11">
        <v>160</v>
      </c>
      <c r="Q10" s="11">
        <v>175</v>
      </c>
      <c r="R10" s="11">
        <v>171</v>
      </c>
      <c r="S10" s="11">
        <v>190</v>
      </c>
      <c r="T10" s="11">
        <v>222</v>
      </c>
      <c r="U10" s="11">
        <v>186</v>
      </c>
      <c r="V10" s="11">
        <v>133</v>
      </c>
      <c r="W10" s="11">
        <v>142</v>
      </c>
      <c r="X10" s="11">
        <v>184</v>
      </c>
      <c r="Y10" s="11">
        <v>187</v>
      </c>
      <c r="Z10" s="11">
        <v>155</v>
      </c>
      <c r="AA10" s="11">
        <v>167</v>
      </c>
      <c r="AB10" s="11">
        <v>121</v>
      </c>
      <c r="AC10" s="11">
        <v>190</v>
      </c>
      <c r="AD10" s="11">
        <f t="shared" si="0"/>
        <v>1415</v>
      </c>
      <c r="AE10" s="11">
        <f t="shared" si="1"/>
        <v>1404</v>
      </c>
      <c r="AF10" s="11">
        <f t="shared" si="2"/>
        <v>1279</v>
      </c>
      <c r="AG10" s="11">
        <f t="shared" si="3"/>
        <v>4098</v>
      </c>
      <c r="AH10" s="12">
        <f t="shared" si="4"/>
        <v>170.75</v>
      </c>
    </row>
    <row r="11" spans="1:34" ht="15.75">
      <c r="A11" s="7">
        <v>8</v>
      </c>
      <c r="B11" s="10" t="str">
        <f>'registrācija-maiņas'!B44</f>
        <v>Vladimirs Pribiļevs</v>
      </c>
      <c r="C11" s="10" t="str">
        <f>'registrācija-maiņas'!C44</f>
        <v>Ten Pin</v>
      </c>
      <c r="D11" s="11" t="str">
        <f>'registrācija-maiņas'!E44</f>
        <v>06B</v>
      </c>
      <c r="E11" s="11" t="str">
        <f>'registrācija-maiņas'!D44</f>
        <v>p</v>
      </c>
      <c r="F11" s="11">
        <v>181</v>
      </c>
      <c r="G11" s="11">
        <v>210</v>
      </c>
      <c r="H11" s="11">
        <v>178</v>
      </c>
      <c r="I11" s="11">
        <v>211</v>
      </c>
      <c r="J11" s="11">
        <v>188</v>
      </c>
      <c r="K11" s="11">
        <v>184</v>
      </c>
      <c r="L11" s="11">
        <v>182</v>
      </c>
      <c r="M11" s="11">
        <v>134</v>
      </c>
      <c r="N11" s="11">
        <v>231</v>
      </c>
      <c r="O11" s="11">
        <v>202</v>
      </c>
      <c r="P11" s="11">
        <v>190</v>
      </c>
      <c r="Q11" s="11">
        <v>164</v>
      </c>
      <c r="R11" s="11">
        <v>176</v>
      </c>
      <c r="S11" s="11">
        <v>156</v>
      </c>
      <c r="T11" s="11">
        <v>182</v>
      </c>
      <c r="U11" s="11">
        <v>185</v>
      </c>
      <c r="V11" s="11">
        <v>167</v>
      </c>
      <c r="W11" s="11">
        <v>246</v>
      </c>
      <c r="X11" s="11">
        <v>197</v>
      </c>
      <c r="Y11" s="11">
        <v>186</v>
      </c>
      <c r="Z11" s="11">
        <v>199</v>
      </c>
      <c r="AA11" s="11">
        <v>256</v>
      </c>
      <c r="AB11" s="11">
        <v>160</v>
      </c>
      <c r="AC11" s="11">
        <v>193</v>
      </c>
      <c r="AD11" s="11">
        <f t="shared" si="0"/>
        <v>1468</v>
      </c>
      <c r="AE11" s="11">
        <f t="shared" si="1"/>
        <v>1486</v>
      </c>
      <c r="AF11" s="11">
        <f t="shared" si="2"/>
        <v>1604</v>
      </c>
      <c r="AG11" s="11">
        <f t="shared" si="3"/>
        <v>4558</v>
      </c>
      <c r="AH11" s="12">
        <f t="shared" si="4"/>
        <v>189.91666666666666</v>
      </c>
    </row>
    <row r="12" spans="1:34" ht="15.75">
      <c r="A12" s="7">
        <v>9</v>
      </c>
      <c r="B12" s="10" t="str">
        <f>'registrācija-maiņas'!B20</f>
        <v>Ints Krievkalns</v>
      </c>
      <c r="C12" s="10" t="str">
        <f>'registrācija-maiņas'!C20</f>
        <v>A-Z boulings</v>
      </c>
      <c r="D12" s="11" t="str">
        <f>'registrācija-maiņas'!E20</f>
        <v>07A</v>
      </c>
      <c r="E12" s="11" t="str">
        <f>'registrācija-maiņas'!D20</f>
        <v>s</v>
      </c>
      <c r="F12" s="11">
        <v>153</v>
      </c>
      <c r="G12" s="11">
        <v>156</v>
      </c>
      <c r="H12" s="11">
        <v>158</v>
      </c>
      <c r="I12" s="11">
        <v>181</v>
      </c>
      <c r="J12" s="11">
        <v>150</v>
      </c>
      <c r="K12" s="11">
        <v>127</v>
      </c>
      <c r="L12" s="11">
        <v>199</v>
      </c>
      <c r="M12" s="11">
        <v>122</v>
      </c>
      <c r="N12" s="11">
        <v>174</v>
      </c>
      <c r="O12" s="11">
        <v>183</v>
      </c>
      <c r="P12" s="11">
        <v>192</v>
      </c>
      <c r="Q12" s="11">
        <v>137</v>
      </c>
      <c r="R12" s="11">
        <v>167</v>
      </c>
      <c r="S12" s="11">
        <v>200</v>
      </c>
      <c r="T12" s="11">
        <v>203</v>
      </c>
      <c r="U12" s="11">
        <v>147</v>
      </c>
      <c r="V12" s="11">
        <v>168</v>
      </c>
      <c r="W12" s="11">
        <v>156</v>
      </c>
      <c r="X12" s="11">
        <v>202</v>
      </c>
      <c r="Y12" s="11">
        <v>154</v>
      </c>
      <c r="Z12" s="11">
        <v>170</v>
      </c>
      <c r="AA12" s="11">
        <v>176</v>
      </c>
      <c r="AB12" s="11">
        <v>134</v>
      </c>
      <c r="AC12" s="11">
        <v>174</v>
      </c>
      <c r="AD12" s="11">
        <f t="shared" si="0"/>
        <v>1246</v>
      </c>
      <c r="AE12" s="11">
        <f t="shared" si="1"/>
        <v>1403</v>
      </c>
      <c r="AF12" s="11">
        <f t="shared" si="2"/>
        <v>1334</v>
      </c>
      <c r="AG12" s="11">
        <f t="shared" si="3"/>
        <v>3983</v>
      </c>
      <c r="AH12" s="12">
        <f t="shared" si="4"/>
        <v>165.95833333333334</v>
      </c>
    </row>
    <row r="13" spans="1:34" ht="15.75">
      <c r="A13" s="7">
        <v>10</v>
      </c>
      <c r="B13" s="10" t="str">
        <f>'registrācija-maiņas'!B21</f>
        <v>Ivars Vinters</v>
      </c>
      <c r="C13" s="10" t="str">
        <f>'registrācija-maiņas'!C21</f>
        <v>A-Z boulings</v>
      </c>
      <c r="D13" s="11" t="str">
        <f>'registrācija-maiņas'!E21</f>
        <v>07B</v>
      </c>
      <c r="E13" s="11" t="str">
        <f>'registrācija-maiņas'!D21</f>
        <v>s</v>
      </c>
      <c r="F13" s="11">
        <v>198</v>
      </c>
      <c r="G13" s="11">
        <v>236</v>
      </c>
      <c r="H13" s="11">
        <v>196</v>
      </c>
      <c r="I13" s="11">
        <v>224</v>
      </c>
      <c r="J13" s="11">
        <v>197</v>
      </c>
      <c r="K13" s="11">
        <v>222</v>
      </c>
      <c r="L13" s="11">
        <v>180</v>
      </c>
      <c r="M13" s="11">
        <v>223</v>
      </c>
      <c r="N13" s="11">
        <v>172</v>
      </c>
      <c r="O13" s="11">
        <v>193</v>
      </c>
      <c r="P13" s="11">
        <v>204</v>
      </c>
      <c r="Q13" s="11">
        <v>191</v>
      </c>
      <c r="R13" s="11">
        <v>201</v>
      </c>
      <c r="S13" s="11">
        <v>210</v>
      </c>
      <c r="T13" s="11">
        <v>150</v>
      </c>
      <c r="U13" s="11">
        <v>147</v>
      </c>
      <c r="V13" s="11">
        <v>200</v>
      </c>
      <c r="W13" s="11">
        <v>192</v>
      </c>
      <c r="X13" s="11">
        <v>201</v>
      </c>
      <c r="Y13" s="11">
        <v>198</v>
      </c>
      <c r="Z13" s="11">
        <v>182</v>
      </c>
      <c r="AA13" s="11">
        <v>189</v>
      </c>
      <c r="AB13" s="11">
        <v>211</v>
      </c>
      <c r="AC13" s="11">
        <v>211</v>
      </c>
      <c r="AD13" s="11">
        <f t="shared" si="0"/>
        <v>1676</v>
      </c>
      <c r="AE13" s="11">
        <f t="shared" si="1"/>
        <v>1468</v>
      </c>
      <c r="AF13" s="11">
        <f t="shared" si="2"/>
        <v>1584</v>
      </c>
      <c r="AG13" s="11">
        <f t="shared" si="3"/>
        <v>4728</v>
      </c>
      <c r="AH13" s="12">
        <f t="shared" si="4"/>
        <v>197</v>
      </c>
    </row>
    <row r="14" spans="1:34" ht="15.75">
      <c r="A14" s="7">
        <v>11</v>
      </c>
      <c r="B14" s="10" t="str">
        <f>'registrācija-maiņas'!B13</f>
        <v>Artūrs Ļevikins</v>
      </c>
      <c r="C14" s="10" t="str">
        <f>'registrācija-maiņas'!C13</f>
        <v>A-Z boulings</v>
      </c>
      <c r="D14" s="11" t="str">
        <f>'registrācija-maiņas'!E13</f>
        <v>08A</v>
      </c>
      <c r="E14" s="11" t="str">
        <f>'registrācija-maiņas'!D13</f>
        <v>p</v>
      </c>
      <c r="F14" s="11">
        <v>242</v>
      </c>
      <c r="G14" s="11">
        <v>211</v>
      </c>
      <c r="H14" s="11">
        <v>234</v>
      </c>
      <c r="I14" s="11">
        <v>196</v>
      </c>
      <c r="J14" s="11">
        <v>213</v>
      </c>
      <c r="K14" s="11">
        <v>246</v>
      </c>
      <c r="L14" s="11">
        <v>262</v>
      </c>
      <c r="M14" s="11">
        <v>211</v>
      </c>
      <c r="N14" s="11">
        <v>278</v>
      </c>
      <c r="O14" s="11">
        <v>279</v>
      </c>
      <c r="P14" s="11">
        <v>230</v>
      </c>
      <c r="Q14" s="11">
        <v>193</v>
      </c>
      <c r="R14" s="11">
        <v>194</v>
      </c>
      <c r="S14" s="11">
        <v>194</v>
      </c>
      <c r="T14" s="11">
        <v>217</v>
      </c>
      <c r="U14" s="11">
        <v>212</v>
      </c>
      <c r="V14" s="11">
        <v>189</v>
      </c>
      <c r="W14" s="11">
        <v>256</v>
      </c>
      <c r="X14" s="11">
        <v>207</v>
      </c>
      <c r="Y14" s="11">
        <v>212</v>
      </c>
      <c r="Z14" s="11">
        <v>257</v>
      </c>
      <c r="AA14" s="11">
        <v>279</v>
      </c>
      <c r="AB14" s="11">
        <v>224</v>
      </c>
      <c r="AC14" s="11">
        <v>211</v>
      </c>
      <c r="AD14" s="11">
        <f t="shared" si="0"/>
        <v>1815</v>
      </c>
      <c r="AE14" s="11">
        <f t="shared" si="1"/>
        <v>1797</v>
      </c>
      <c r="AF14" s="11">
        <f t="shared" si="2"/>
        <v>1835</v>
      </c>
      <c r="AG14" s="11">
        <f t="shared" si="3"/>
        <v>5447</v>
      </c>
      <c r="AH14" s="12">
        <f t="shared" si="4"/>
        <v>226.95833333333334</v>
      </c>
    </row>
    <row r="15" spans="1:34" ht="15.75">
      <c r="A15" s="7">
        <v>12</v>
      </c>
      <c r="B15" s="10" t="str">
        <f>'registrācija-maiņas'!B31</f>
        <v>Maksims Gerasmenko</v>
      </c>
      <c r="C15" s="10" t="str">
        <f>'registrācija-maiņas'!C31</f>
        <v>LABA</v>
      </c>
      <c r="D15" s="11" t="str">
        <f>'registrācija-maiņas'!E31</f>
        <v>08B</v>
      </c>
      <c r="E15" s="11" t="str">
        <f>'registrācija-maiņas'!D31</f>
        <v>p</v>
      </c>
      <c r="F15" s="11">
        <v>162</v>
      </c>
      <c r="G15" s="11">
        <v>159</v>
      </c>
      <c r="H15" s="11">
        <v>135</v>
      </c>
      <c r="I15" s="11">
        <v>158</v>
      </c>
      <c r="J15" s="11">
        <v>160</v>
      </c>
      <c r="K15" s="11">
        <v>153</v>
      </c>
      <c r="L15" s="11">
        <v>223</v>
      </c>
      <c r="M15" s="11">
        <v>166</v>
      </c>
      <c r="N15" s="11">
        <v>192</v>
      </c>
      <c r="O15" s="11">
        <v>150</v>
      </c>
      <c r="P15" s="11">
        <v>200</v>
      </c>
      <c r="Q15" s="11">
        <v>125</v>
      </c>
      <c r="R15" s="11">
        <v>200</v>
      </c>
      <c r="S15" s="11">
        <v>182</v>
      </c>
      <c r="T15" s="11">
        <v>165</v>
      </c>
      <c r="U15" s="11">
        <v>178</v>
      </c>
      <c r="V15" s="11">
        <v>130</v>
      </c>
      <c r="W15" s="11">
        <v>135</v>
      </c>
      <c r="X15" s="11">
        <v>191</v>
      </c>
      <c r="Y15" s="11">
        <v>177</v>
      </c>
      <c r="Z15" s="11">
        <v>138</v>
      </c>
      <c r="AA15" s="11">
        <v>184</v>
      </c>
      <c r="AB15" s="11">
        <v>143</v>
      </c>
      <c r="AC15" s="11">
        <v>162</v>
      </c>
      <c r="AD15" s="11">
        <f t="shared" si="0"/>
        <v>1316</v>
      </c>
      <c r="AE15" s="11">
        <f t="shared" si="1"/>
        <v>1392</v>
      </c>
      <c r="AF15" s="11">
        <f t="shared" si="2"/>
        <v>1260</v>
      </c>
      <c r="AG15" s="11">
        <f t="shared" si="3"/>
        <v>3968</v>
      </c>
      <c r="AH15" s="12">
        <f t="shared" si="4"/>
        <v>165.33333333333334</v>
      </c>
    </row>
    <row r="16" spans="1:34" ht="15.75">
      <c r="A16" s="7">
        <v>13</v>
      </c>
      <c r="B16" s="10" t="str">
        <f>'registrācija-maiņas'!B16</f>
        <v>Dmitrijs Čebotarjovs</v>
      </c>
      <c r="C16" s="10" t="str">
        <f>'registrācija-maiņas'!C16</f>
        <v>Ten Pin</v>
      </c>
      <c r="D16" s="11" t="str">
        <f>'registrācija-maiņas'!E16</f>
        <v>09A</v>
      </c>
      <c r="E16" s="11" t="str">
        <f>'registrācija-maiņas'!D16</f>
        <v>p</v>
      </c>
      <c r="F16" s="11">
        <v>227</v>
      </c>
      <c r="G16" s="11">
        <v>220</v>
      </c>
      <c r="H16" s="11">
        <v>228</v>
      </c>
      <c r="I16" s="11">
        <v>214</v>
      </c>
      <c r="J16" s="11">
        <v>246</v>
      </c>
      <c r="K16" s="11">
        <v>235</v>
      </c>
      <c r="L16" s="11">
        <v>278</v>
      </c>
      <c r="M16" s="11">
        <v>224</v>
      </c>
      <c r="N16" s="11">
        <v>198</v>
      </c>
      <c r="O16" s="11">
        <v>267</v>
      </c>
      <c r="P16" s="11">
        <v>182</v>
      </c>
      <c r="Q16" s="11">
        <v>215</v>
      </c>
      <c r="R16" s="11">
        <v>216</v>
      </c>
      <c r="S16" s="11">
        <v>183</v>
      </c>
      <c r="T16" s="11">
        <v>170</v>
      </c>
      <c r="U16" s="11">
        <v>167</v>
      </c>
      <c r="V16" s="11">
        <v>194</v>
      </c>
      <c r="W16" s="11">
        <v>172</v>
      </c>
      <c r="X16" s="11">
        <v>184</v>
      </c>
      <c r="Y16" s="11">
        <v>236</v>
      </c>
      <c r="Z16" s="11">
        <v>245</v>
      </c>
      <c r="AA16" s="11">
        <v>202</v>
      </c>
      <c r="AB16" s="11">
        <v>243</v>
      </c>
      <c r="AC16" s="11">
        <v>182</v>
      </c>
      <c r="AD16" s="11">
        <f t="shared" si="0"/>
        <v>1872</v>
      </c>
      <c r="AE16" s="11">
        <f t="shared" si="1"/>
        <v>1598</v>
      </c>
      <c r="AF16" s="11">
        <f t="shared" si="2"/>
        <v>1658</v>
      </c>
      <c r="AG16" s="11">
        <f t="shared" si="3"/>
        <v>5128</v>
      </c>
      <c r="AH16" s="12">
        <f t="shared" si="4"/>
        <v>213.66666666666666</v>
      </c>
    </row>
    <row r="17" spans="1:34" ht="15.75">
      <c r="A17" s="7">
        <v>14</v>
      </c>
      <c r="B17" s="10" t="str">
        <f>'registrācija-maiņas'!B8</f>
        <v>Aleksandrs Ručevics</v>
      </c>
      <c r="C17" s="10" t="str">
        <f>'registrācija-maiņas'!C8</f>
        <v>A-Z boulings</v>
      </c>
      <c r="D17" s="11" t="str">
        <f>'registrācija-maiņas'!E8</f>
        <v>09B</v>
      </c>
      <c r="E17" s="11" t="str">
        <f>'registrācija-maiņas'!D8</f>
        <v>s</v>
      </c>
      <c r="F17" s="11">
        <v>160</v>
      </c>
      <c r="G17" s="11">
        <v>157</v>
      </c>
      <c r="H17" s="11">
        <v>179</v>
      </c>
      <c r="I17" s="11">
        <v>214</v>
      </c>
      <c r="J17" s="11">
        <v>168</v>
      </c>
      <c r="K17" s="11">
        <v>199</v>
      </c>
      <c r="L17" s="11">
        <v>222</v>
      </c>
      <c r="M17" s="11">
        <v>169</v>
      </c>
      <c r="N17" s="11">
        <v>160</v>
      </c>
      <c r="O17" s="11">
        <v>149</v>
      </c>
      <c r="P17" s="11">
        <v>141</v>
      </c>
      <c r="Q17" s="11">
        <v>171</v>
      </c>
      <c r="R17" s="11">
        <v>194</v>
      </c>
      <c r="S17" s="11">
        <v>163</v>
      </c>
      <c r="T17" s="11">
        <v>170</v>
      </c>
      <c r="U17" s="11">
        <v>176</v>
      </c>
      <c r="V17" s="11">
        <v>166</v>
      </c>
      <c r="W17" s="11">
        <v>169</v>
      </c>
      <c r="X17" s="11">
        <v>149</v>
      </c>
      <c r="Y17" s="11">
        <v>224</v>
      </c>
      <c r="Z17" s="11">
        <v>168</v>
      </c>
      <c r="AA17" s="11">
        <v>188</v>
      </c>
      <c r="AB17" s="11">
        <v>137</v>
      </c>
      <c r="AC17" s="11">
        <v>150</v>
      </c>
      <c r="AD17" s="11">
        <f t="shared" si="0"/>
        <v>1468</v>
      </c>
      <c r="AE17" s="11">
        <f t="shared" si="1"/>
        <v>1324</v>
      </c>
      <c r="AF17" s="11">
        <f t="shared" si="2"/>
        <v>1351</v>
      </c>
      <c r="AG17" s="11">
        <f t="shared" si="3"/>
        <v>4143</v>
      </c>
      <c r="AH17" s="12">
        <f t="shared" si="4"/>
        <v>172.625</v>
      </c>
    </row>
    <row r="18" spans="1:34" ht="15.75">
      <c r="A18" s="7">
        <v>15</v>
      </c>
      <c r="B18" s="10" t="str">
        <f>'registrācija-maiņas'!B6</f>
        <v>Aivars Dolģis</v>
      </c>
      <c r="C18" s="10" t="str">
        <f>'registrācija-maiņas'!C6</f>
        <v>LABA</v>
      </c>
      <c r="D18" s="11" t="str">
        <f>'registrācija-maiņas'!E6</f>
        <v>10A</v>
      </c>
      <c r="E18" s="11" t="str">
        <f>'registrācija-maiņas'!D6</f>
        <v>s</v>
      </c>
      <c r="F18" s="11">
        <v>144</v>
      </c>
      <c r="G18" s="11">
        <v>184</v>
      </c>
      <c r="H18" s="11">
        <v>105</v>
      </c>
      <c r="I18" s="11">
        <v>134</v>
      </c>
      <c r="J18" s="11">
        <v>177</v>
      </c>
      <c r="K18" s="11">
        <v>161</v>
      </c>
      <c r="L18" s="11">
        <v>145</v>
      </c>
      <c r="M18" s="11">
        <v>178</v>
      </c>
      <c r="N18" s="11">
        <v>170</v>
      </c>
      <c r="O18" s="11">
        <v>159</v>
      </c>
      <c r="P18" s="11">
        <v>152</v>
      </c>
      <c r="Q18" s="11">
        <v>135</v>
      </c>
      <c r="R18" s="11">
        <v>155</v>
      </c>
      <c r="S18" s="11">
        <v>150</v>
      </c>
      <c r="T18" s="11">
        <v>188</v>
      </c>
      <c r="U18" s="11">
        <v>160</v>
      </c>
      <c r="V18" s="11">
        <v>140</v>
      </c>
      <c r="W18" s="11">
        <v>154</v>
      </c>
      <c r="X18" s="11">
        <v>137</v>
      </c>
      <c r="Y18" s="11">
        <v>156</v>
      </c>
      <c r="Z18" s="11">
        <v>150</v>
      </c>
      <c r="AA18" s="11">
        <v>169</v>
      </c>
      <c r="AB18" s="11">
        <v>179</v>
      </c>
      <c r="AC18" s="11">
        <v>183</v>
      </c>
      <c r="AD18" s="11">
        <f t="shared" si="0"/>
        <v>1228</v>
      </c>
      <c r="AE18" s="11">
        <f t="shared" si="1"/>
        <v>1269</v>
      </c>
      <c r="AF18" s="11">
        <f t="shared" si="2"/>
        <v>1268</v>
      </c>
      <c r="AG18" s="11">
        <f t="shared" si="3"/>
        <v>3765</v>
      </c>
      <c r="AH18" s="12">
        <f t="shared" si="4"/>
        <v>156.875</v>
      </c>
    </row>
    <row r="19" spans="1:34" ht="15.75">
      <c r="A19" s="7">
        <v>16</v>
      </c>
      <c r="B19" s="10" t="str">
        <f>'registrācija-maiņas'!B11</f>
        <v>Anita Zdanovska</v>
      </c>
      <c r="C19" s="10" t="str">
        <f>'registrācija-maiņas'!C11</f>
        <v>Ten Pin</v>
      </c>
      <c r="D19" s="11" t="str">
        <f>'registrācija-maiņas'!E11</f>
        <v>10B</v>
      </c>
      <c r="E19" s="11" t="str">
        <f>'registrācija-maiņas'!D11</f>
        <v>d</v>
      </c>
      <c r="F19" s="11">
        <v>137</v>
      </c>
      <c r="G19" s="11">
        <v>157</v>
      </c>
      <c r="H19" s="11">
        <v>113</v>
      </c>
      <c r="I19" s="11">
        <v>120</v>
      </c>
      <c r="J19" s="11">
        <v>103</v>
      </c>
      <c r="K19" s="11">
        <v>148</v>
      </c>
      <c r="L19" s="11">
        <v>115</v>
      </c>
      <c r="M19" s="11">
        <v>65</v>
      </c>
      <c r="N19" s="11">
        <v>124</v>
      </c>
      <c r="O19" s="11">
        <v>155</v>
      </c>
      <c r="P19" s="11">
        <v>125</v>
      </c>
      <c r="Q19" s="11">
        <v>157</v>
      </c>
      <c r="R19" s="11">
        <v>152</v>
      </c>
      <c r="S19" s="11">
        <v>144</v>
      </c>
      <c r="T19" s="11">
        <v>170</v>
      </c>
      <c r="U19" s="11">
        <v>135</v>
      </c>
      <c r="V19" s="11">
        <v>163</v>
      </c>
      <c r="W19" s="11">
        <v>160</v>
      </c>
      <c r="X19" s="11">
        <v>170</v>
      </c>
      <c r="Y19" s="11">
        <v>116</v>
      </c>
      <c r="Z19" s="11">
        <v>148</v>
      </c>
      <c r="AA19" s="11">
        <v>147</v>
      </c>
      <c r="AB19" s="11">
        <v>156</v>
      </c>
      <c r="AC19" s="11">
        <v>181</v>
      </c>
      <c r="AD19" s="11">
        <f t="shared" si="0"/>
        <v>958</v>
      </c>
      <c r="AE19" s="11">
        <f t="shared" si="1"/>
        <v>1162</v>
      </c>
      <c r="AF19" s="11">
        <f t="shared" si="2"/>
        <v>1241</v>
      </c>
      <c r="AG19" s="11">
        <f t="shared" si="3"/>
        <v>3361</v>
      </c>
      <c r="AH19" s="12">
        <f t="shared" si="4"/>
        <v>140.04166666666666</v>
      </c>
    </row>
    <row r="20" spans="1:34" ht="15.75">
      <c r="A20" s="7">
        <v>17</v>
      </c>
      <c r="B20" s="10" t="str">
        <f>'registrācija-maiņas'!B19</f>
        <v>Guntārs Beisons</v>
      </c>
      <c r="C20" s="10" t="str">
        <f>'registrācija-maiņas'!C19</f>
        <v>Ten Pin</v>
      </c>
      <c r="D20" s="11" t="str">
        <f>'registrācija-maiņas'!E19</f>
        <v>11A</v>
      </c>
      <c r="E20" s="11" t="str">
        <f>'registrācija-maiņas'!D19</f>
        <v>s</v>
      </c>
      <c r="F20" s="11">
        <v>166</v>
      </c>
      <c r="G20" s="11">
        <v>138</v>
      </c>
      <c r="H20" s="11">
        <v>165</v>
      </c>
      <c r="I20" s="11">
        <v>183</v>
      </c>
      <c r="J20" s="11">
        <v>194</v>
      </c>
      <c r="K20" s="11">
        <v>179</v>
      </c>
      <c r="L20" s="11">
        <v>189</v>
      </c>
      <c r="M20" s="11">
        <v>174</v>
      </c>
      <c r="N20" s="11">
        <v>217</v>
      </c>
      <c r="O20" s="11">
        <v>151</v>
      </c>
      <c r="P20" s="11">
        <v>121</v>
      </c>
      <c r="Q20" s="11">
        <v>171</v>
      </c>
      <c r="R20" s="11">
        <v>200</v>
      </c>
      <c r="S20" s="63">
        <v>168</v>
      </c>
      <c r="T20" s="11">
        <v>155</v>
      </c>
      <c r="U20" s="11">
        <v>136</v>
      </c>
      <c r="V20" s="11">
        <v>173</v>
      </c>
      <c r="W20" s="11">
        <v>156</v>
      </c>
      <c r="X20" s="11">
        <v>150</v>
      </c>
      <c r="Y20" s="11">
        <v>208</v>
      </c>
      <c r="Z20" s="11">
        <v>226</v>
      </c>
      <c r="AA20" s="11">
        <v>139</v>
      </c>
      <c r="AB20" s="11">
        <v>173</v>
      </c>
      <c r="AC20" s="11">
        <v>156</v>
      </c>
      <c r="AD20" s="11">
        <f t="shared" si="0"/>
        <v>1388</v>
      </c>
      <c r="AE20" s="11">
        <f t="shared" si="1"/>
        <v>1319</v>
      </c>
      <c r="AF20" s="11">
        <f t="shared" si="2"/>
        <v>1381</v>
      </c>
      <c r="AG20" s="11">
        <f t="shared" si="3"/>
        <v>4088</v>
      </c>
      <c r="AH20" s="12">
        <f t="shared" si="4"/>
        <v>170.33333333333334</v>
      </c>
    </row>
    <row r="21" spans="1:34" ht="15.75">
      <c r="A21" s="7">
        <v>18</v>
      </c>
      <c r="B21" s="10" t="str">
        <f>'registrācija-maiņas'!B27</f>
        <v>Jeļena Brandt</v>
      </c>
      <c r="C21" s="10" t="str">
        <f>'registrācija-maiņas'!C27</f>
        <v>BBS</v>
      </c>
      <c r="D21" s="11" t="str">
        <f>'registrācija-maiņas'!E27</f>
        <v>11B</v>
      </c>
      <c r="E21" s="11" t="str">
        <f>'registrācija-maiņas'!D27</f>
        <v>d</v>
      </c>
      <c r="F21" s="11">
        <v>202</v>
      </c>
      <c r="G21" s="11">
        <v>190</v>
      </c>
      <c r="H21" s="11">
        <v>147</v>
      </c>
      <c r="I21" s="11">
        <v>193</v>
      </c>
      <c r="J21" s="11">
        <v>215</v>
      </c>
      <c r="K21" s="11">
        <v>202</v>
      </c>
      <c r="L21" s="11">
        <v>193</v>
      </c>
      <c r="M21" s="11">
        <v>196</v>
      </c>
      <c r="N21" s="11">
        <v>217</v>
      </c>
      <c r="O21" s="11">
        <v>214</v>
      </c>
      <c r="P21" s="11">
        <v>183</v>
      </c>
      <c r="Q21" s="11">
        <v>211</v>
      </c>
      <c r="R21" s="11">
        <v>207</v>
      </c>
      <c r="S21" s="11">
        <v>189</v>
      </c>
      <c r="T21" s="11">
        <v>157</v>
      </c>
      <c r="U21" s="11">
        <v>173</v>
      </c>
      <c r="V21" s="11">
        <v>237</v>
      </c>
      <c r="W21" s="11">
        <v>188</v>
      </c>
      <c r="X21" s="11">
        <v>170</v>
      </c>
      <c r="Y21" s="11">
        <v>162</v>
      </c>
      <c r="Z21" s="11">
        <v>203</v>
      </c>
      <c r="AA21" s="11">
        <v>186</v>
      </c>
      <c r="AB21" s="11">
        <v>205</v>
      </c>
      <c r="AC21" s="11">
        <v>182</v>
      </c>
      <c r="AD21" s="11">
        <f t="shared" si="0"/>
        <v>1538</v>
      </c>
      <c r="AE21" s="11">
        <f t="shared" si="1"/>
        <v>1551</v>
      </c>
      <c r="AF21" s="11">
        <f t="shared" si="2"/>
        <v>1533</v>
      </c>
      <c r="AG21" s="11">
        <f t="shared" si="3"/>
        <v>4622</v>
      </c>
      <c r="AH21" s="12">
        <f t="shared" si="4"/>
        <v>192.58333333333334</v>
      </c>
    </row>
    <row r="22" spans="1:34" ht="15.75">
      <c r="A22" s="7">
        <v>19</v>
      </c>
      <c r="B22" s="10" t="str">
        <f>'registrācija-maiņas'!B42</f>
        <v>Valdis Skudra</v>
      </c>
      <c r="C22" s="10" t="str">
        <f>'registrācija-maiņas'!C42</f>
        <v>LABA</v>
      </c>
      <c r="D22" s="11" t="str">
        <f>'registrācija-maiņas'!E42</f>
        <v>12A</v>
      </c>
      <c r="E22" s="11" t="str">
        <f>'registrācija-maiņas'!D42</f>
        <v>s</v>
      </c>
      <c r="F22" s="11">
        <v>193</v>
      </c>
      <c r="G22" s="11">
        <v>183</v>
      </c>
      <c r="H22" s="11">
        <v>172</v>
      </c>
      <c r="I22" s="11">
        <v>145</v>
      </c>
      <c r="J22" s="11">
        <v>175</v>
      </c>
      <c r="K22" s="11">
        <v>190</v>
      </c>
      <c r="L22" s="11">
        <v>194</v>
      </c>
      <c r="M22" s="11">
        <v>158</v>
      </c>
      <c r="N22" s="11">
        <v>205</v>
      </c>
      <c r="O22" s="11">
        <v>213</v>
      </c>
      <c r="P22" s="11">
        <v>221</v>
      </c>
      <c r="Q22" s="11">
        <v>202</v>
      </c>
      <c r="R22" s="11">
        <v>184</v>
      </c>
      <c r="S22" s="11">
        <v>189</v>
      </c>
      <c r="T22" s="11">
        <v>225</v>
      </c>
      <c r="U22" s="11">
        <v>165</v>
      </c>
      <c r="V22" s="11">
        <v>153</v>
      </c>
      <c r="W22" s="11">
        <v>160</v>
      </c>
      <c r="X22" s="11">
        <v>177</v>
      </c>
      <c r="Y22" s="11">
        <v>169</v>
      </c>
      <c r="Z22" s="11">
        <v>168</v>
      </c>
      <c r="AA22" s="11">
        <v>197</v>
      </c>
      <c r="AB22" s="11">
        <v>171</v>
      </c>
      <c r="AC22" s="11">
        <v>139</v>
      </c>
      <c r="AD22" s="11">
        <f t="shared" si="0"/>
        <v>1410</v>
      </c>
      <c r="AE22" s="11">
        <f t="shared" si="1"/>
        <v>1604</v>
      </c>
      <c r="AF22" s="11">
        <f t="shared" si="2"/>
        <v>1334</v>
      </c>
      <c r="AG22" s="11">
        <f t="shared" si="3"/>
        <v>4348</v>
      </c>
      <c r="AH22" s="12">
        <f t="shared" si="4"/>
        <v>181.16666666666666</v>
      </c>
    </row>
    <row r="23" spans="1:34" ht="15.75">
      <c r="A23" s="7">
        <v>20</v>
      </c>
      <c r="B23" s="10" t="str">
        <f>'registrācija-maiņas'!B33</f>
        <v>Māris Dukurs</v>
      </c>
      <c r="C23" s="10" t="str">
        <f>'registrācija-maiņas'!C33</f>
        <v>Ten Pin</v>
      </c>
      <c r="D23" s="11" t="str">
        <f>'registrācija-maiņas'!E33</f>
        <v>12B</v>
      </c>
      <c r="E23" s="11" t="str">
        <f>'registrācija-maiņas'!D33</f>
        <v>p</v>
      </c>
      <c r="F23" s="11">
        <v>142</v>
      </c>
      <c r="G23" s="11">
        <v>153</v>
      </c>
      <c r="H23" s="11">
        <v>164</v>
      </c>
      <c r="I23" s="11">
        <v>153</v>
      </c>
      <c r="J23" s="11">
        <v>133</v>
      </c>
      <c r="K23" s="11">
        <v>164</v>
      </c>
      <c r="L23" s="11">
        <v>157</v>
      </c>
      <c r="M23" s="11">
        <v>115</v>
      </c>
      <c r="N23" s="11">
        <v>166</v>
      </c>
      <c r="O23" s="11">
        <v>173</v>
      </c>
      <c r="P23" s="11">
        <v>222</v>
      </c>
      <c r="Q23" s="11">
        <v>173</v>
      </c>
      <c r="R23" s="11">
        <v>170</v>
      </c>
      <c r="S23" s="11">
        <v>225</v>
      </c>
      <c r="T23" s="11">
        <v>162</v>
      </c>
      <c r="U23" s="11">
        <v>168</v>
      </c>
      <c r="V23" s="11">
        <v>189</v>
      </c>
      <c r="W23" s="11">
        <v>194</v>
      </c>
      <c r="X23" s="11">
        <v>191</v>
      </c>
      <c r="Y23" s="11">
        <v>206</v>
      </c>
      <c r="Z23" s="11">
        <v>154</v>
      </c>
      <c r="AA23" s="11">
        <v>156</v>
      </c>
      <c r="AB23" s="11">
        <v>165</v>
      </c>
      <c r="AC23" s="11">
        <v>128</v>
      </c>
      <c r="AD23" s="11">
        <f t="shared" si="0"/>
        <v>1181</v>
      </c>
      <c r="AE23" s="11">
        <f t="shared" si="1"/>
        <v>1459</v>
      </c>
      <c r="AF23" s="11">
        <f t="shared" si="2"/>
        <v>1383</v>
      </c>
      <c r="AG23" s="11">
        <f t="shared" si="3"/>
        <v>4023</v>
      </c>
      <c r="AH23" s="12">
        <f t="shared" si="4"/>
        <v>167.625</v>
      </c>
    </row>
    <row r="24" spans="1:34" ht="15.75">
      <c r="A24" s="7">
        <v>21</v>
      </c>
      <c r="B24" s="10" t="str">
        <f>'registrācija-maiņas'!B29</f>
        <v>Jurijs Dolgovs</v>
      </c>
      <c r="C24" s="10" t="str">
        <f>'registrācija-maiņas'!C29</f>
        <v>Ten Pin</v>
      </c>
      <c r="D24" s="11" t="str">
        <f>'registrācija-maiņas'!E29</f>
        <v>13A</v>
      </c>
      <c r="E24" s="11" t="str">
        <f>'registrācija-maiņas'!D29</f>
        <v>p</v>
      </c>
      <c r="F24" s="11">
        <v>168</v>
      </c>
      <c r="G24" s="11">
        <v>203</v>
      </c>
      <c r="H24" s="11">
        <v>169</v>
      </c>
      <c r="I24" s="11">
        <v>167</v>
      </c>
      <c r="J24" s="11">
        <v>263</v>
      </c>
      <c r="K24" s="11">
        <v>189</v>
      </c>
      <c r="L24" s="11">
        <v>190</v>
      </c>
      <c r="M24" s="11">
        <v>188</v>
      </c>
      <c r="N24" s="11">
        <v>127</v>
      </c>
      <c r="O24" s="11">
        <v>196</v>
      </c>
      <c r="P24" s="11">
        <v>217</v>
      </c>
      <c r="Q24" s="11">
        <v>245</v>
      </c>
      <c r="R24" s="11">
        <v>230</v>
      </c>
      <c r="S24" s="11">
        <v>225</v>
      </c>
      <c r="T24" s="11">
        <v>234</v>
      </c>
      <c r="U24" s="11">
        <v>163</v>
      </c>
      <c r="V24" s="11">
        <v>176</v>
      </c>
      <c r="W24" s="11">
        <v>191</v>
      </c>
      <c r="X24" s="11">
        <v>212</v>
      </c>
      <c r="Y24" s="11">
        <v>206</v>
      </c>
      <c r="Z24" s="11">
        <v>182</v>
      </c>
      <c r="AA24" s="11">
        <v>163</v>
      </c>
      <c r="AB24" s="11">
        <v>203</v>
      </c>
      <c r="AC24" s="11">
        <v>179</v>
      </c>
      <c r="AD24" s="11">
        <f t="shared" si="0"/>
        <v>1537</v>
      </c>
      <c r="AE24" s="11">
        <f t="shared" si="1"/>
        <v>1637</v>
      </c>
      <c r="AF24" s="11">
        <f t="shared" si="2"/>
        <v>1512</v>
      </c>
      <c r="AG24" s="11">
        <f t="shared" si="3"/>
        <v>4686</v>
      </c>
      <c r="AH24" s="12">
        <f t="shared" si="4"/>
        <v>195.25</v>
      </c>
    </row>
    <row r="25" spans="1:34" ht="15.75">
      <c r="A25" s="7">
        <v>22</v>
      </c>
      <c r="B25" s="10" t="str">
        <f>'registrācija-maiņas'!B39</f>
        <v>Raimonds Zemītis</v>
      </c>
      <c r="C25" s="10" t="str">
        <f>'registrācija-maiņas'!C39</f>
        <v>Ten Pin</v>
      </c>
      <c r="D25" s="11" t="str">
        <f>'registrācija-maiņas'!E39</f>
        <v>13B</v>
      </c>
      <c r="E25" s="11" t="str">
        <f>'registrācija-maiņas'!D39</f>
        <v>p</v>
      </c>
      <c r="F25" s="11">
        <v>185</v>
      </c>
      <c r="G25" s="11">
        <v>150</v>
      </c>
      <c r="H25" s="11">
        <v>161</v>
      </c>
      <c r="I25" s="11">
        <v>181</v>
      </c>
      <c r="J25" s="11">
        <v>206</v>
      </c>
      <c r="K25" s="11">
        <v>173</v>
      </c>
      <c r="L25" s="11">
        <v>158</v>
      </c>
      <c r="M25" s="11">
        <v>211</v>
      </c>
      <c r="N25" s="11">
        <v>181</v>
      </c>
      <c r="O25" s="11">
        <v>195</v>
      </c>
      <c r="P25" s="11">
        <v>256</v>
      </c>
      <c r="Q25" s="11">
        <v>156</v>
      </c>
      <c r="R25" s="11">
        <v>200</v>
      </c>
      <c r="S25" s="11">
        <v>223</v>
      </c>
      <c r="T25" s="11">
        <v>187</v>
      </c>
      <c r="U25" s="11">
        <v>234</v>
      </c>
      <c r="V25" s="11">
        <v>165</v>
      </c>
      <c r="W25" s="11">
        <v>208</v>
      </c>
      <c r="X25" s="11">
        <v>213</v>
      </c>
      <c r="Y25" s="11">
        <v>204</v>
      </c>
      <c r="Z25" s="11">
        <v>155</v>
      </c>
      <c r="AA25" s="11">
        <v>169</v>
      </c>
      <c r="AB25" s="11">
        <v>203</v>
      </c>
      <c r="AC25" s="11">
        <v>170</v>
      </c>
      <c r="AD25" s="11">
        <f t="shared" si="0"/>
        <v>1425</v>
      </c>
      <c r="AE25" s="11">
        <f t="shared" si="1"/>
        <v>1632</v>
      </c>
      <c r="AF25" s="11">
        <f t="shared" si="2"/>
        <v>1487</v>
      </c>
      <c r="AG25" s="11">
        <f t="shared" si="3"/>
        <v>4544</v>
      </c>
      <c r="AH25" s="12">
        <f t="shared" si="4"/>
        <v>189.33333333333334</v>
      </c>
    </row>
    <row r="26" spans="1:34" ht="15.75">
      <c r="A26" s="7">
        <v>23</v>
      </c>
      <c r="B26" s="10" t="str">
        <f>'registrācija-maiņas'!B12</f>
        <v>Artūrs Kaļinins</v>
      </c>
      <c r="C26" s="10" t="str">
        <f>'registrācija-maiņas'!C12</f>
        <v>Ten Pin</v>
      </c>
      <c r="D26" s="11" t="str">
        <f>'registrācija-maiņas'!E12</f>
        <v>14A</v>
      </c>
      <c r="E26" s="11" t="str">
        <f>'registrācija-maiņas'!D12</f>
        <v>p</v>
      </c>
      <c r="F26" s="11">
        <v>169</v>
      </c>
      <c r="G26" s="11">
        <v>173</v>
      </c>
      <c r="H26" s="11">
        <v>213</v>
      </c>
      <c r="I26" s="11">
        <v>133</v>
      </c>
      <c r="J26" s="11">
        <v>142</v>
      </c>
      <c r="K26" s="11">
        <v>136</v>
      </c>
      <c r="L26" s="11">
        <v>168</v>
      </c>
      <c r="M26" s="11">
        <v>154</v>
      </c>
      <c r="N26" s="11">
        <v>145</v>
      </c>
      <c r="O26" s="11">
        <v>126</v>
      </c>
      <c r="P26" s="11">
        <v>125</v>
      </c>
      <c r="Q26" s="11">
        <v>164</v>
      </c>
      <c r="R26" s="11">
        <v>197</v>
      </c>
      <c r="S26" s="11">
        <v>146</v>
      </c>
      <c r="T26" s="11">
        <v>154</v>
      </c>
      <c r="U26" s="11">
        <v>122</v>
      </c>
      <c r="V26" s="11">
        <v>213</v>
      </c>
      <c r="W26" s="11">
        <v>132</v>
      </c>
      <c r="X26" s="11">
        <v>195</v>
      </c>
      <c r="Y26" s="11">
        <v>170</v>
      </c>
      <c r="Z26" s="11">
        <v>188</v>
      </c>
      <c r="AA26" s="11">
        <v>177</v>
      </c>
      <c r="AB26" s="11">
        <v>170</v>
      </c>
      <c r="AC26" s="11">
        <v>141</v>
      </c>
      <c r="AD26" s="11">
        <f t="shared" si="0"/>
        <v>1288</v>
      </c>
      <c r="AE26" s="11">
        <f t="shared" si="1"/>
        <v>1179</v>
      </c>
      <c r="AF26" s="11">
        <f t="shared" si="2"/>
        <v>1386</v>
      </c>
      <c r="AG26" s="11">
        <f t="shared" si="3"/>
        <v>3853</v>
      </c>
      <c r="AH26" s="12">
        <f t="shared" si="4"/>
        <v>160.54166666666666</v>
      </c>
    </row>
    <row r="27" spans="1:34" ht="15.75">
      <c r="A27" s="7">
        <v>24</v>
      </c>
      <c r="B27" s="10" t="str">
        <f>'registrācija-maiņas'!B40</f>
        <v xml:space="preserve">Reina Smikarsta </v>
      </c>
      <c r="C27" s="10" t="str">
        <f>'registrācija-maiņas'!C40</f>
        <v>A-Z boulings</v>
      </c>
      <c r="D27" s="11" t="str">
        <f>'registrācija-maiņas'!E40</f>
        <v>14B</v>
      </c>
      <c r="E27" s="11" t="str">
        <f>'registrācija-maiņas'!D40</f>
        <v>j</v>
      </c>
      <c r="F27" s="11">
        <v>183</v>
      </c>
      <c r="G27" s="11">
        <v>199</v>
      </c>
      <c r="H27" s="11">
        <v>149</v>
      </c>
      <c r="I27" s="11">
        <v>201</v>
      </c>
      <c r="J27" s="11">
        <v>198</v>
      </c>
      <c r="K27" s="11">
        <v>166</v>
      </c>
      <c r="L27" s="11">
        <v>172</v>
      </c>
      <c r="M27" s="11">
        <v>150</v>
      </c>
      <c r="N27" s="11">
        <v>212</v>
      </c>
      <c r="O27" s="11">
        <v>151</v>
      </c>
      <c r="P27" s="11">
        <v>199</v>
      </c>
      <c r="Q27" s="11">
        <v>190</v>
      </c>
      <c r="R27" s="11">
        <v>210</v>
      </c>
      <c r="S27" s="11">
        <v>204</v>
      </c>
      <c r="T27" s="11">
        <v>181</v>
      </c>
      <c r="U27" s="11">
        <v>176</v>
      </c>
      <c r="V27" s="11">
        <v>173</v>
      </c>
      <c r="W27" s="11">
        <v>184</v>
      </c>
      <c r="X27" s="11">
        <v>193</v>
      </c>
      <c r="Y27" s="11">
        <v>192</v>
      </c>
      <c r="Z27" s="11">
        <v>187</v>
      </c>
      <c r="AA27" s="11">
        <v>183</v>
      </c>
      <c r="AB27" s="11">
        <v>158</v>
      </c>
      <c r="AC27" s="11">
        <v>155</v>
      </c>
      <c r="AD27" s="11">
        <f t="shared" si="0"/>
        <v>1418</v>
      </c>
      <c r="AE27" s="11">
        <f t="shared" si="1"/>
        <v>1523</v>
      </c>
      <c r="AF27" s="11">
        <f t="shared" si="2"/>
        <v>1425</v>
      </c>
      <c r="AG27" s="11">
        <f t="shared" si="3"/>
        <v>4366</v>
      </c>
      <c r="AH27" s="12">
        <f t="shared" si="4"/>
        <v>181.91666666666666</v>
      </c>
    </row>
    <row r="28" spans="1:34" ht="15.75">
      <c r="A28" s="7">
        <v>25</v>
      </c>
      <c r="B28" s="10" t="str">
        <f>'registrācija-maiņas'!B43</f>
        <v>Vladimirs Lagunovs</v>
      </c>
      <c r="C28" s="10" t="str">
        <f>'registrācija-maiņas'!C43</f>
        <v>Ten Pin</v>
      </c>
      <c r="D28" s="11" t="str">
        <f>'registrācija-maiņas'!E43</f>
        <v>15A</v>
      </c>
      <c r="E28" s="11" t="str">
        <f>'registrācija-maiņas'!D43</f>
        <v>s</v>
      </c>
      <c r="F28" s="11">
        <v>169</v>
      </c>
      <c r="G28" s="11">
        <v>135</v>
      </c>
      <c r="H28" s="11">
        <v>234</v>
      </c>
      <c r="I28" s="11">
        <v>211</v>
      </c>
      <c r="J28" s="11">
        <v>157</v>
      </c>
      <c r="K28" s="11">
        <v>179</v>
      </c>
      <c r="L28" s="11">
        <v>153</v>
      </c>
      <c r="M28" s="11">
        <v>173</v>
      </c>
      <c r="N28" s="11">
        <v>190</v>
      </c>
      <c r="O28" s="11">
        <v>170</v>
      </c>
      <c r="P28" s="11">
        <v>168</v>
      </c>
      <c r="Q28" s="11">
        <v>180</v>
      </c>
      <c r="R28" s="11">
        <v>195</v>
      </c>
      <c r="S28" s="11">
        <v>189</v>
      </c>
      <c r="T28" s="11">
        <v>187</v>
      </c>
      <c r="U28" s="11">
        <v>172</v>
      </c>
      <c r="V28" s="11">
        <v>175</v>
      </c>
      <c r="W28" s="11">
        <v>166</v>
      </c>
      <c r="X28" s="11">
        <v>174</v>
      </c>
      <c r="Y28" s="11">
        <v>211</v>
      </c>
      <c r="Z28" s="11">
        <v>179</v>
      </c>
      <c r="AA28" s="11">
        <v>177</v>
      </c>
      <c r="AB28" s="11">
        <v>204</v>
      </c>
      <c r="AC28" s="11">
        <v>171</v>
      </c>
      <c r="AD28" s="11">
        <f t="shared" si="0"/>
        <v>1411</v>
      </c>
      <c r="AE28" s="11">
        <f t="shared" si="1"/>
        <v>1451</v>
      </c>
      <c r="AF28" s="11">
        <f t="shared" si="2"/>
        <v>1457</v>
      </c>
      <c r="AG28" s="11">
        <f t="shared" si="3"/>
        <v>4319</v>
      </c>
      <c r="AH28" s="12">
        <f t="shared" si="4"/>
        <v>179.95833333333334</v>
      </c>
    </row>
    <row r="29" spans="1:34" ht="15.75">
      <c r="A29" s="7">
        <v>26</v>
      </c>
      <c r="B29" s="10" t="str">
        <f>'registrācija-maiņas'!B32</f>
        <v>Marija Tkačenko</v>
      </c>
      <c r="C29" s="10" t="str">
        <f>'registrācija-maiņas'!C32</f>
        <v>LABA</v>
      </c>
      <c r="D29" s="11" t="str">
        <f>'registrācija-maiņas'!E32</f>
        <v>15B</v>
      </c>
      <c r="E29" s="11" t="str">
        <f>'registrācija-maiņas'!D32</f>
        <v>d</v>
      </c>
      <c r="F29" s="11">
        <v>169</v>
      </c>
      <c r="G29" s="11">
        <v>197</v>
      </c>
      <c r="H29" s="11">
        <v>199</v>
      </c>
      <c r="I29" s="11">
        <v>204</v>
      </c>
      <c r="J29" s="11">
        <v>176</v>
      </c>
      <c r="K29" s="11">
        <v>203</v>
      </c>
      <c r="L29" s="11">
        <v>178</v>
      </c>
      <c r="M29" s="11">
        <v>182</v>
      </c>
      <c r="N29" s="11">
        <v>188</v>
      </c>
      <c r="O29" s="11">
        <v>232</v>
      </c>
      <c r="P29" s="11">
        <v>166</v>
      </c>
      <c r="Q29" s="11">
        <v>151</v>
      </c>
      <c r="R29" s="11">
        <v>190</v>
      </c>
      <c r="S29" s="11">
        <v>190</v>
      </c>
      <c r="T29" s="11">
        <v>224</v>
      </c>
      <c r="U29" s="11">
        <v>191</v>
      </c>
      <c r="V29" s="11">
        <v>174</v>
      </c>
      <c r="W29" s="11">
        <v>177</v>
      </c>
      <c r="X29" s="11">
        <v>172</v>
      </c>
      <c r="Y29" s="11">
        <v>180</v>
      </c>
      <c r="Z29" s="11">
        <v>213</v>
      </c>
      <c r="AA29" s="11">
        <v>192</v>
      </c>
      <c r="AB29" s="11">
        <v>155</v>
      </c>
      <c r="AC29" s="11">
        <v>173</v>
      </c>
      <c r="AD29" s="11">
        <f t="shared" si="0"/>
        <v>1508</v>
      </c>
      <c r="AE29" s="11">
        <f t="shared" si="1"/>
        <v>1532</v>
      </c>
      <c r="AF29" s="11">
        <f t="shared" si="2"/>
        <v>1436</v>
      </c>
      <c r="AG29" s="11">
        <f t="shared" si="3"/>
        <v>4476</v>
      </c>
      <c r="AH29" s="12">
        <f t="shared" si="4"/>
        <v>186.5</v>
      </c>
    </row>
    <row r="30" spans="1:34" ht="15.75">
      <c r="A30" s="7">
        <v>27</v>
      </c>
      <c r="B30" s="10" t="str">
        <f>'registrācija-maiņas'!B9</f>
        <v>Aleksis Štokmanis</v>
      </c>
      <c r="C30" s="10" t="str">
        <f>'registrācija-maiņas'!C9</f>
        <v>Ten Pin</v>
      </c>
      <c r="D30" s="11" t="str">
        <f>'registrācija-maiņas'!E9</f>
        <v>16A</v>
      </c>
      <c r="E30" s="11" t="str">
        <f>'registrācija-maiņas'!D9</f>
        <v>j</v>
      </c>
      <c r="F30" s="11">
        <v>197</v>
      </c>
      <c r="G30" s="11">
        <v>222</v>
      </c>
      <c r="H30" s="11">
        <v>168</v>
      </c>
      <c r="I30" s="11">
        <v>181</v>
      </c>
      <c r="J30" s="11">
        <v>200</v>
      </c>
      <c r="K30" s="11">
        <v>224</v>
      </c>
      <c r="L30" s="11">
        <v>186</v>
      </c>
      <c r="M30" s="11">
        <v>163</v>
      </c>
      <c r="N30" s="11">
        <v>150</v>
      </c>
      <c r="O30" s="11">
        <v>167</v>
      </c>
      <c r="P30" s="11">
        <v>193</v>
      </c>
      <c r="Q30" s="11">
        <v>157</v>
      </c>
      <c r="R30" s="11">
        <v>177</v>
      </c>
      <c r="S30" s="11">
        <v>156</v>
      </c>
      <c r="T30" s="11">
        <v>163</v>
      </c>
      <c r="U30" s="11">
        <v>159</v>
      </c>
      <c r="V30" s="11">
        <v>143</v>
      </c>
      <c r="W30" s="11">
        <v>225</v>
      </c>
      <c r="X30" s="11">
        <v>104</v>
      </c>
      <c r="Y30" s="11">
        <v>170</v>
      </c>
      <c r="Z30" s="11">
        <v>193</v>
      </c>
      <c r="AA30" s="11">
        <v>157</v>
      </c>
      <c r="AB30" s="11">
        <v>171</v>
      </c>
      <c r="AC30" s="11">
        <v>131</v>
      </c>
      <c r="AD30" s="11">
        <f t="shared" si="0"/>
        <v>1541</v>
      </c>
      <c r="AE30" s="11">
        <f t="shared" si="1"/>
        <v>1322</v>
      </c>
      <c r="AF30" s="11">
        <f t="shared" si="2"/>
        <v>1294</v>
      </c>
      <c r="AG30" s="11">
        <f t="shared" si="3"/>
        <v>4157</v>
      </c>
      <c r="AH30" s="12">
        <f t="shared" si="4"/>
        <v>173.20833333333334</v>
      </c>
    </row>
    <row r="31" spans="1:34" ht="15.75">
      <c r="A31" s="7">
        <v>28</v>
      </c>
      <c r="B31" s="10" t="str">
        <f>'registrācija-maiņas'!B38</f>
        <v>Raimonds Rutenbergs</v>
      </c>
      <c r="C31" s="10" t="str">
        <f>'registrācija-maiņas'!C38</f>
        <v>LABA</v>
      </c>
      <c r="D31" s="11" t="str">
        <f>'registrācija-maiņas'!E38</f>
        <v>16B</v>
      </c>
      <c r="E31" s="11" t="str">
        <f>'registrācija-maiņas'!D38</f>
        <v>p</v>
      </c>
      <c r="F31" s="11">
        <v>148</v>
      </c>
      <c r="G31" s="11">
        <v>179</v>
      </c>
      <c r="H31" s="11">
        <v>186</v>
      </c>
      <c r="I31" s="11">
        <v>133</v>
      </c>
      <c r="J31" s="11">
        <v>222</v>
      </c>
      <c r="K31" s="11">
        <v>189</v>
      </c>
      <c r="L31" s="11">
        <v>169</v>
      </c>
      <c r="M31" s="11">
        <v>202</v>
      </c>
      <c r="N31" s="11">
        <v>175</v>
      </c>
      <c r="O31" s="11">
        <v>135</v>
      </c>
      <c r="P31" s="11">
        <v>172</v>
      </c>
      <c r="Q31" s="11">
        <v>186</v>
      </c>
      <c r="R31" s="11">
        <v>220</v>
      </c>
      <c r="S31" s="11">
        <v>163</v>
      </c>
      <c r="T31" s="11">
        <v>187</v>
      </c>
      <c r="U31" s="11">
        <v>154</v>
      </c>
      <c r="V31" s="11">
        <v>177</v>
      </c>
      <c r="W31" s="11">
        <v>158</v>
      </c>
      <c r="X31" s="11">
        <v>189</v>
      </c>
      <c r="Y31" s="11">
        <v>148</v>
      </c>
      <c r="Z31" s="11">
        <v>195</v>
      </c>
      <c r="AA31" s="11">
        <v>207</v>
      </c>
      <c r="AB31" s="11">
        <v>135</v>
      </c>
      <c r="AC31" s="11">
        <v>169</v>
      </c>
      <c r="AD31" s="11">
        <f t="shared" si="0"/>
        <v>1428</v>
      </c>
      <c r="AE31" s="11">
        <f t="shared" si="1"/>
        <v>1392</v>
      </c>
      <c r="AF31" s="11">
        <f t="shared" si="2"/>
        <v>1378</v>
      </c>
      <c r="AG31" s="11">
        <f t="shared" si="3"/>
        <v>4198</v>
      </c>
      <c r="AH31" s="12">
        <f t="shared" si="4"/>
        <v>174.91666666666666</v>
      </c>
    </row>
    <row r="32" spans="1:34" ht="15.75">
      <c r="A32" s="7">
        <v>29</v>
      </c>
      <c r="B32" s="10" t="str">
        <f>'registrācija-maiņas'!B24</f>
        <v>Jānis Štokmanis</v>
      </c>
      <c r="C32" s="10" t="str">
        <f>'registrācija-maiņas'!C24</f>
        <v>Ten Pin</v>
      </c>
      <c r="D32" s="11" t="str">
        <f>'registrācija-maiņas'!E24</f>
        <v>17A</v>
      </c>
      <c r="E32" s="11" t="str">
        <f>'registrācija-maiņas'!D24</f>
        <v>p</v>
      </c>
      <c r="F32" s="11">
        <v>155</v>
      </c>
      <c r="G32" s="11">
        <v>180</v>
      </c>
      <c r="H32" s="11">
        <v>160</v>
      </c>
      <c r="I32" s="11">
        <v>162</v>
      </c>
      <c r="J32" s="11">
        <v>210</v>
      </c>
      <c r="K32" s="11">
        <v>169</v>
      </c>
      <c r="L32" s="11">
        <v>152</v>
      </c>
      <c r="M32" s="11">
        <v>160</v>
      </c>
      <c r="N32" s="11">
        <v>192</v>
      </c>
      <c r="O32" s="11">
        <v>244</v>
      </c>
      <c r="P32" s="11">
        <v>175</v>
      </c>
      <c r="Q32" s="11">
        <v>230</v>
      </c>
      <c r="R32" s="11">
        <v>226</v>
      </c>
      <c r="S32" s="11">
        <v>167</v>
      </c>
      <c r="T32" s="11">
        <v>220</v>
      </c>
      <c r="U32" s="11">
        <v>198</v>
      </c>
      <c r="V32" s="11">
        <v>170</v>
      </c>
      <c r="W32" s="11">
        <v>166</v>
      </c>
      <c r="X32" s="11">
        <v>136</v>
      </c>
      <c r="Y32" s="11">
        <v>158</v>
      </c>
      <c r="Z32" s="11">
        <v>151</v>
      </c>
      <c r="AA32" s="11">
        <v>139</v>
      </c>
      <c r="AB32" s="11">
        <v>120</v>
      </c>
      <c r="AC32" s="11">
        <v>178</v>
      </c>
      <c r="AD32" s="11">
        <f t="shared" si="0"/>
        <v>1348</v>
      </c>
      <c r="AE32" s="11">
        <f t="shared" si="1"/>
        <v>1652</v>
      </c>
      <c r="AF32" s="11">
        <f t="shared" si="2"/>
        <v>1218</v>
      </c>
      <c r="AG32" s="11">
        <f t="shared" si="3"/>
        <v>4218</v>
      </c>
      <c r="AH32" s="12">
        <f t="shared" si="4"/>
        <v>175.75</v>
      </c>
    </row>
    <row r="33" spans="1:34" ht="15.75">
      <c r="A33" s="7">
        <v>30</v>
      </c>
      <c r="B33" s="10" t="str">
        <f>'registrācija-maiņas'!B18</f>
        <v>Evija Vende-Priekule</v>
      </c>
      <c r="C33" s="10" t="str">
        <f>'registrācija-maiņas'!C18</f>
        <v>LABA</v>
      </c>
      <c r="D33" s="11" t="str">
        <f>'registrācija-maiņas'!E18</f>
        <v>17B</v>
      </c>
      <c r="E33" s="11" t="str">
        <f>'registrācija-maiņas'!D18</f>
        <v>d</v>
      </c>
      <c r="F33" s="11">
        <v>165</v>
      </c>
      <c r="G33" s="11">
        <v>167</v>
      </c>
      <c r="H33" s="11">
        <v>140</v>
      </c>
      <c r="I33" s="11">
        <v>155</v>
      </c>
      <c r="J33" s="11">
        <v>122</v>
      </c>
      <c r="K33" s="11">
        <v>161</v>
      </c>
      <c r="L33" s="11">
        <v>143</v>
      </c>
      <c r="M33" s="11">
        <v>125</v>
      </c>
      <c r="N33" s="11">
        <v>159</v>
      </c>
      <c r="O33" s="11">
        <v>149</v>
      </c>
      <c r="P33" s="11">
        <v>146</v>
      </c>
      <c r="Q33" s="11">
        <v>178</v>
      </c>
      <c r="R33" s="11">
        <v>151</v>
      </c>
      <c r="S33" s="11">
        <v>157</v>
      </c>
      <c r="T33" s="11">
        <v>192</v>
      </c>
      <c r="U33" s="11">
        <v>140</v>
      </c>
      <c r="V33" s="11">
        <v>142</v>
      </c>
      <c r="W33" s="11">
        <v>188</v>
      </c>
      <c r="X33" s="11">
        <v>159</v>
      </c>
      <c r="Y33" s="11">
        <v>145</v>
      </c>
      <c r="Z33" s="11">
        <v>160</v>
      </c>
      <c r="AA33" s="11">
        <v>168</v>
      </c>
      <c r="AB33" s="11">
        <v>170</v>
      </c>
      <c r="AC33" s="11">
        <v>137</v>
      </c>
      <c r="AD33" s="11">
        <f t="shared" si="0"/>
        <v>1178</v>
      </c>
      <c r="AE33" s="11">
        <f t="shared" si="1"/>
        <v>1272</v>
      </c>
      <c r="AF33" s="11">
        <f t="shared" si="2"/>
        <v>1269</v>
      </c>
      <c r="AG33" s="11">
        <f t="shared" si="3"/>
        <v>3719</v>
      </c>
      <c r="AH33" s="12">
        <f t="shared" si="4"/>
        <v>154.95833333333334</v>
      </c>
    </row>
    <row r="34" spans="1:34" ht="15.75">
      <c r="A34" s="7">
        <v>31</v>
      </c>
      <c r="B34" s="10" t="str">
        <f>'registrācija-maiņas'!B34</f>
        <v>Māris Štokmanis</v>
      </c>
      <c r="C34" s="10" t="str">
        <f>'registrācija-maiņas'!C34</f>
        <v>Ten Pin</v>
      </c>
      <c r="D34" s="11" t="str">
        <f>'registrācija-maiņas'!E34</f>
        <v>18A</v>
      </c>
      <c r="E34" s="11" t="str">
        <f>'registrācija-maiņas'!D34</f>
        <v>s</v>
      </c>
      <c r="F34" s="11">
        <v>187</v>
      </c>
      <c r="G34" s="11">
        <v>190</v>
      </c>
      <c r="H34" s="11">
        <v>152</v>
      </c>
      <c r="I34" s="11">
        <v>137</v>
      </c>
      <c r="J34" s="11">
        <v>166</v>
      </c>
      <c r="K34" s="11">
        <v>139</v>
      </c>
      <c r="L34" s="11">
        <v>189</v>
      </c>
      <c r="M34" s="11">
        <v>182</v>
      </c>
      <c r="N34" s="11">
        <v>199</v>
      </c>
      <c r="O34" s="11">
        <v>184</v>
      </c>
      <c r="P34" s="11">
        <v>165</v>
      </c>
      <c r="Q34" s="11">
        <v>222</v>
      </c>
      <c r="R34" s="11">
        <v>180</v>
      </c>
      <c r="S34" s="11">
        <v>188</v>
      </c>
      <c r="T34" s="11">
        <v>164</v>
      </c>
      <c r="U34" s="11">
        <v>150</v>
      </c>
      <c r="V34" s="11">
        <v>155</v>
      </c>
      <c r="W34" s="11">
        <v>173</v>
      </c>
      <c r="X34" s="11">
        <v>181</v>
      </c>
      <c r="Y34" s="11">
        <v>178</v>
      </c>
      <c r="Z34" s="11">
        <v>178</v>
      </c>
      <c r="AA34" s="11">
        <v>142</v>
      </c>
      <c r="AB34" s="11">
        <v>122</v>
      </c>
      <c r="AC34" s="11">
        <v>209</v>
      </c>
      <c r="AD34" s="11">
        <f t="shared" si="0"/>
        <v>1342</v>
      </c>
      <c r="AE34" s="11">
        <f t="shared" si="1"/>
        <v>1452</v>
      </c>
      <c r="AF34" s="11">
        <f t="shared" si="2"/>
        <v>1338</v>
      </c>
      <c r="AG34" s="11">
        <f t="shared" si="3"/>
        <v>4132</v>
      </c>
      <c r="AH34" s="12">
        <f t="shared" si="4"/>
        <v>172.16666666666666</v>
      </c>
    </row>
    <row r="35" spans="1:34" ht="15.75">
      <c r="A35" s="7">
        <v>32</v>
      </c>
      <c r="B35" s="10" t="str">
        <f>'registrācija-maiņas'!B17</f>
        <v>Edmunds Jansons</v>
      </c>
      <c r="C35" s="10" t="str">
        <f>'registrācija-maiņas'!C17</f>
        <v>Zelta Prizma</v>
      </c>
      <c r="D35" s="11" t="str">
        <f>'registrācija-maiņas'!E17</f>
        <v>18B</v>
      </c>
      <c r="E35" s="11" t="str">
        <f>'registrācija-maiņas'!D17</f>
        <v>s</v>
      </c>
      <c r="F35" s="11">
        <v>179</v>
      </c>
      <c r="G35" s="11">
        <v>257</v>
      </c>
      <c r="H35" s="11">
        <v>202</v>
      </c>
      <c r="I35" s="11">
        <v>144</v>
      </c>
      <c r="J35" s="11">
        <v>237</v>
      </c>
      <c r="K35" s="11">
        <v>223</v>
      </c>
      <c r="L35" s="11">
        <v>199</v>
      </c>
      <c r="M35" s="11">
        <v>179</v>
      </c>
      <c r="N35" s="11">
        <v>194</v>
      </c>
      <c r="O35" s="11">
        <v>208</v>
      </c>
      <c r="P35" s="11">
        <v>234</v>
      </c>
      <c r="Q35" s="11">
        <v>212</v>
      </c>
      <c r="R35" s="11">
        <v>146</v>
      </c>
      <c r="S35" s="11">
        <v>197</v>
      </c>
      <c r="T35" s="11">
        <v>204</v>
      </c>
      <c r="U35" s="11">
        <v>191</v>
      </c>
      <c r="V35" s="11">
        <v>190</v>
      </c>
      <c r="W35" s="11">
        <v>183</v>
      </c>
      <c r="X35" s="11">
        <v>201</v>
      </c>
      <c r="Y35" s="11">
        <v>176</v>
      </c>
      <c r="Z35" s="11">
        <v>193</v>
      </c>
      <c r="AA35" s="11">
        <v>209</v>
      </c>
      <c r="AB35" s="11">
        <v>151</v>
      </c>
      <c r="AC35" s="11">
        <v>221</v>
      </c>
      <c r="AD35" s="11">
        <f t="shared" si="0"/>
        <v>1620</v>
      </c>
      <c r="AE35" s="11">
        <f t="shared" si="1"/>
        <v>1586</v>
      </c>
      <c r="AF35" s="11">
        <f t="shared" si="2"/>
        <v>1524</v>
      </c>
      <c r="AG35" s="11">
        <f t="shared" si="3"/>
        <v>4730</v>
      </c>
      <c r="AH35" s="12">
        <f t="shared" si="4"/>
        <v>197.08333333333334</v>
      </c>
    </row>
    <row r="36" spans="1:34" ht="15.75">
      <c r="A36" s="7">
        <v>33</v>
      </c>
      <c r="B36" s="10" t="str">
        <f>'registrācija-maiņas'!B28</f>
        <v>Julians Visockis</v>
      </c>
      <c r="C36" s="10" t="str">
        <f>'registrācija-maiņas'!C28</f>
        <v>Ten Pin</v>
      </c>
      <c r="D36" s="11" t="str">
        <f>'registrācija-maiņas'!E28</f>
        <v>19A</v>
      </c>
      <c r="E36" s="11" t="str">
        <f>'registrācija-maiņas'!D28</f>
        <v>p</v>
      </c>
      <c r="F36" s="11">
        <v>158</v>
      </c>
      <c r="G36" s="11">
        <v>165</v>
      </c>
      <c r="H36" s="11">
        <v>152</v>
      </c>
      <c r="I36" s="11">
        <v>202</v>
      </c>
      <c r="J36" s="11">
        <v>191</v>
      </c>
      <c r="K36" s="11">
        <v>187</v>
      </c>
      <c r="L36" s="11">
        <v>193</v>
      </c>
      <c r="M36" s="11">
        <v>187</v>
      </c>
      <c r="N36" s="11">
        <v>163</v>
      </c>
      <c r="O36" s="11">
        <v>203</v>
      </c>
      <c r="P36" s="11">
        <v>172</v>
      </c>
      <c r="Q36" s="11">
        <v>183</v>
      </c>
      <c r="R36" s="11">
        <v>184</v>
      </c>
      <c r="S36" s="11">
        <v>214</v>
      </c>
      <c r="T36" s="11">
        <v>192</v>
      </c>
      <c r="U36" s="11">
        <v>227</v>
      </c>
      <c r="V36" s="11">
        <v>201</v>
      </c>
      <c r="W36" s="11">
        <v>154</v>
      </c>
      <c r="X36" s="11">
        <v>210</v>
      </c>
      <c r="Y36" s="11">
        <v>224</v>
      </c>
      <c r="Z36" s="11">
        <v>185</v>
      </c>
      <c r="AA36" s="11">
        <v>151</v>
      </c>
      <c r="AB36" s="11">
        <v>220</v>
      </c>
      <c r="AC36" s="11">
        <v>165</v>
      </c>
      <c r="AD36" s="11">
        <f t="shared" si="0"/>
        <v>1435</v>
      </c>
      <c r="AE36" s="11">
        <f t="shared" si="1"/>
        <v>1538</v>
      </c>
      <c r="AF36" s="11">
        <f t="shared" si="2"/>
        <v>1510</v>
      </c>
      <c r="AG36" s="11">
        <f t="shared" si="3"/>
        <v>4483</v>
      </c>
      <c r="AH36" s="12">
        <f t="shared" si="4"/>
        <v>186.79166666666666</v>
      </c>
    </row>
    <row r="37" spans="1:34" ht="15.75">
      <c r="A37" s="7">
        <v>34</v>
      </c>
      <c r="B37" s="10" t="str">
        <f>'registrācija-maiņas'!B25</f>
        <v>Jānis Zemītis</v>
      </c>
      <c r="C37" s="10" t="str">
        <f>'registrācija-maiņas'!C25</f>
        <v>Ten Pin</v>
      </c>
      <c r="D37" s="11" t="str">
        <f>'registrācija-maiņas'!E25</f>
        <v>19B</v>
      </c>
      <c r="E37" s="11" t="str">
        <f>'registrācija-maiņas'!D25</f>
        <v>p</v>
      </c>
      <c r="F37" s="11">
        <v>180</v>
      </c>
      <c r="G37" s="11">
        <v>181</v>
      </c>
      <c r="H37" s="11">
        <v>196</v>
      </c>
      <c r="I37" s="11">
        <v>178</v>
      </c>
      <c r="J37" s="11">
        <v>222</v>
      </c>
      <c r="K37" s="11">
        <v>194</v>
      </c>
      <c r="L37" s="11">
        <v>213</v>
      </c>
      <c r="M37" s="11">
        <v>166</v>
      </c>
      <c r="N37" s="11">
        <v>226</v>
      </c>
      <c r="O37" s="11">
        <v>178</v>
      </c>
      <c r="P37" s="11">
        <v>190</v>
      </c>
      <c r="Q37" s="11">
        <v>166</v>
      </c>
      <c r="R37" s="11">
        <v>188</v>
      </c>
      <c r="S37" s="11">
        <v>182</v>
      </c>
      <c r="T37" s="11">
        <v>172</v>
      </c>
      <c r="U37" s="11">
        <v>167</v>
      </c>
      <c r="V37" s="11">
        <v>160</v>
      </c>
      <c r="W37" s="11">
        <v>178</v>
      </c>
      <c r="X37" s="11">
        <v>165</v>
      </c>
      <c r="Y37" s="11">
        <v>168</v>
      </c>
      <c r="Z37" s="11">
        <v>164</v>
      </c>
      <c r="AA37" s="11">
        <v>162</v>
      </c>
      <c r="AB37" s="11">
        <v>102</v>
      </c>
      <c r="AC37" s="11">
        <v>145</v>
      </c>
      <c r="AD37" s="11">
        <f t="shared" si="0"/>
        <v>1530</v>
      </c>
      <c r="AE37" s="11">
        <f t="shared" si="1"/>
        <v>1469</v>
      </c>
      <c r="AF37" s="11">
        <f t="shared" si="2"/>
        <v>1244</v>
      </c>
      <c r="AG37" s="11">
        <f t="shared" si="3"/>
        <v>4243</v>
      </c>
      <c r="AH37" s="12">
        <f t="shared" si="4"/>
        <v>176.79166666666666</v>
      </c>
    </row>
    <row r="38" spans="1:34" ht="15.75">
      <c r="A38" s="7">
        <v>35</v>
      </c>
      <c r="B38" s="10" t="str">
        <f>'registrācija-maiņas'!B35</f>
        <v>Nazars Poršņevs</v>
      </c>
      <c r="C38" s="10" t="str">
        <f>'registrācija-maiņas'!C35</f>
        <v>LABA</v>
      </c>
      <c r="D38" s="11" t="str">
        <f>'registrācija-maiņas'!E35</f>
        <v>20A</v>
      </c>
      <c r="E38" s="11" t="str">
        <f>'registrācija-maiņas'!D35</f>
        <v>p</v>
      </c>
      <c r="F38" s="11">
        <v>119</v>
      </c>
      <c r="G38" s="11">
        <v>149</v>
      </c>
      <c r="H38" s="11">
        <v>133</v>
      </c>
      <c r="I38" s="11">
        <v>156</v>
      </c>
      <c r="J38" s="11">
        <v>134</v>
      </c>
      <c r="K38" s="11">
        <v>125</v>
      </c>
      <c r="L38" s="11">
        <v>145</v>
      </c>
      <c r="M38" s="11">
        <v>109</v>
      </c>
      <c r="N38" s="11">
        <v>170</v>
      </c>
      <c r="O38" s="11">
        <v>164</v>
      </c>
      <c r="P38" s="11">
        <v>190</v>
      </c>
      <c r="Q38" s="11">
        <v>149</v>
      </c>
      <c r="R38" s="11">
        <v>159</v>
      </c>
      <c r="S38" s="11">
        <v>173</v>
      </c>
      <c r="T38" s="11">
        <v>185</v>
      </c>
      <c r="U38" s="11">
        <v>191</v>
      </c>
      <c r="V38" s="11">
        <v>155</v>
      </c>
      <c r="W38" s="11">
        <v>123</v>
      </c>
      <c r="X38" s="11">
        <v>114</v>
      </c>
      <c r="Y38" s="11">
        <v>126</v>
      </c>
      <c r="Z38" s="11">
        <v>220</v>
      </c>
      <c r="AA38" s="11">
        <v>135</v>
      </c>
      <c r="AB38" s="11">
        <v>193</v>
      </c>
      <c r="AC38" s="11">
        <v>159</v>
      </c>
      <c r="AD38" s="11">
        <f t="shared" si="0"/>
        <v>1070</v>
      </c>
      <c r="AE38" s="11">
        <f t="shared" si="1"/>
        <v>1381</v>
      </c>
      <c r="AF38" s="11">
        <f t="shared" si="2"/>
        <v>1225</v>
      </c>
      <c r="AG38" s="11">
        <f t="shared" si="3"/>
        <v>3676</v>
      </c>
      <c r="AH38" s="12">
        <f t="shared" si="4"/>
        <v>153.16666666666666</v>
      </c>
    </row>
    <row r="39" spans="1:34" ht="15.75">
      <c r="A39" s="7">
        <v>36</v>
      </c>
      <c r="B39" s="10" t="str">
        <f>'registrācija-maiņas'!B23</f>
        <v>Ivars Volodko</v>
      </c>
      <c r="C39" s="10" t="str">
        <f>'registrācija-maiņas'!C23</f>
        <v>BBS</v>
      </c>
      <c r="D39" s="11" t="str">
        <f>'registrācija-maiņas'!E23</f>
        <v>20B</v>
      </c>
      <c r="E39" s="11" t="str">
        <f>'registrācija-maiņas'!D23</f>
        <v>p</v>
      </c>
      <c r="F39" s="11">
        <v>168</v>
      </c>
      <c r="G39" s="11">
        <v>183</v>
      </c>
      <c r="H39" s="11">
        <v>168</v>
      </c>
      <c r="I39" s="11">
        <v>213</v>
      </c>
      <c r="J39" s="11">
        <v>216</v>
      </c>
      <c r="K39" s="11">
        <v>193</v>
      </c>
      <c r="L39" s="11">
        <v>221</v>
      </c>
      <c r="M39" s="11">
        <v>203</v>
      </c>
      <c r="N39" s="11">
        <v>137</v>
      </c>
      <c r="O39" s="11">
        <v>188</v>
      </c>
      <c r="P39" s="11">
        <v>195</v>
      </c>
      <c r="Q39" s="11">
        <v>233</v>
      </c>
      <c r="R39" s="11">
        <v>181</v>
      </c>
      <c r="S39" s="11">
        <v>195</v>
      </c>
      <c r="T39" s="11">
        <v>196</v>
      </c>
      <c r="U39" s="11">
        <v>167</v>
      </c>
      <c r="V39" s="11">
        <v>185</v>
      </c>
      <c r="W39" s="11">
        <v>167</v>
      </c>
      <c r="X39" s="11">
        <v>189</v>
      </c>
      <c r="Y39" s="11">
        <v>156</v>
      </c>
      <c r="Z39" s="11">
        <v>185</v>
      </c>
      <c r="AA39" s="11">
        <v>178</v>
      </c>
      <c r="AB39" s="11">
        <v>189</v>
      </c>
      <c r="AC39" s="11">
        <v>219</v>
      </c>
      <c r="AD39" s="11">
        <f t="shared" si="0"/>
        <v>1565</v>
      </c>
      <c r="AE39" s="11">
        <f t="shared" si="1"/>
        <v>1492</v>
      </c>
      <c r="AF39" s="11">
        <f t="shared" si="2"/>
        <v>1468</v>
      </c>
      <c r="AG39" s="11">
        <f t="shared" si="3"/>
        <v>4525</v>
      </c>
      <c r="AH39" s="12">
        <f t="shared" si="4"/>
        <v>188.54166666666666</v>
      </c>
    </row>
    <row r="40" spans="1:34" ht="15.75">
      <c r="A40" s="7">
        <v>37</v>
      </c>
      <c r="B40" s="10" t="str">
        <f>'registrācija-maiņas'!B10</f>
        <v>Andrejs Zilgalvis</v>
      </c>
      <c r="C40" s="10" t="str">
        <f>'registrācija-maiņas'!C10</f>
        <v>Zelta Prizma</v>
      </c>
      <c r="D40" s="11" t="str">
        <f>'registrācija-maiņas'!E10</f>
        <v>21A</v>
      </c>
      <c r="E40" s="11" t="str">
        <f>'registrācija-maiņas'!D10</f>
        <v>s</v>
      </c>
      <c r="F40" s="11">
        <v>171</v>
      </c>
      <c r="G40" s="11">
        <v>162</v>
      </c>
      <c r="H40" s="11">
        <v>186</v>
      </c>
      <c r="I40" s="11">
        <v>153</v>
      </c>
      <c r="J40" s="11">
        <v>134</v>
      </c>
      <c r="K40" s="11">
        <v>153</v>
      </c>
      <c r="L40" s="11">
        <v>216</v>
      </c>
      <c r="M40" s="11">
        <v>167</v>
      </c>
      <c r="N40" s="11">
        <v>198</v>
      </c>
      <c r="O40" s="11">
        <v>198</v>
      </c>
      <c r="P40" s="11">
        <v>186</v>
      </c>
      <c r="Q40" s="11">
        <v>184</v>
      </c>
      <c r="R40" s="11">
        <v>139</v>
      </c>
      <c r="S40" s="11">
        <v>123</v>
      </c>
      <c r="T40" s="11">
        <v>161</v>
      </c>
      <c r="U40" s="11">
        <v>175</v>
      </c>
      <c r="V40" s="11">
        <v>169</v>
      </c>
      <c r="W40" s="11">
        <v>139</v>
      </c>
      <c r="X40" s="11">
        <v>188</v>
      </c>
      <c r="Y40" s="11">
        <v>170</v>
      </c>
      <c r="Z40" s="11">
        <v>154</v>
      </c>
      <c r="AA40" s="11">
        <v>162</v>
      </c>
      <c r="AB40" s="11">
        <v>144</v>
      </c>
      <c r="AC40" s="11">
        <v>145</v>
      </c>
      <c r="AD40" s="11">
        <f t="shared" si="0"/>
        <v>1342</v>
      </c>
      <c r="AE40" s="11">
        <f t="shared" si="1"/>
        <v>1364</v>
      </c>
      <c r="AF40" s="11">
        <f t="shared" si="2"/>
        <v>1271</v>
      </c>
      <c r="AG40" s="11">
        <f t="shared" si="3"/>
        <v>3977</v>
      </c>
      <c r="AH40" s="12">
        <f t="shared" si="4"/>
        <v>165.70833333333334</v>
      </c>
    </row>
    <row r="41" spans="1:34" ht="15.75">
      <c r="A41" s="7">
        <v>38</v>
      </c>
      <c r="B41" s="10" t="str">
        <f>'registrācija-maiņas'!B22</f>
        <v>Ivars Vizulis</v>
      </c>
      <c r="C41" s="10" t="str">
        <f>'registrācija-maiņas'!C22</f>
        <v>LABA</v>
      </c>
      <c r="D41" s="11" t="str">
        <f>'registrācija-maiņas'!E22</f>
        <v>21B</v>
      </c>
      <c r="E41" s="11" t="str">
        <f>'registrācija-maiņas'!D22</f>
        <v>s</v>
      </c>
      <c r="F41" s="11">
        <v>154</v>
      </c>
      <c r="G41" s="11">
        <v>181</v>
      </c>
      <c r="H41" s="11">
        <v>168</v>
      </c>
      <c r="I41" s="11">
        <v>141</v>
      </c>
      <c r="J41" s="11">
        <v>164</v>
      </c>
      <c r="K41" s="11">
        <v>199</v>
      </c>
      <c r="L41" s="11">
        <v>172</v>
      </c>
      <c r="M41" s="11">
        <v>168</v>
      </c>
      <c r="N41" s="11">
        <v>198</v>
      </c>
      <c r="O41" s="11">
        <v>150</v>
      </c>
      <c r="P41" s="11">
        <v>160</v>
      </c>
      <c r="Q41" s="11">
        <v>172</v>
      </c>
      <c r="R41" s="11">
        <v>154</v>
      </c>
      <c r="S41" s="11">
        <v>157</v>
      </c>
      <c r="T41" s="11">
        <v>162</v>
      </c>
      <c r="U41" s="11">
        <v>153</v>
      </c>
      <c r="V41" s="11">
        <v>163</v>
      </c>
      <c r="W41" s="11">
        <v>220</v>
      </c>
      <c r="X41" s="11">
        <v>202</v>
      </c>
      <c r="Y41" s="11">
        <v>162</v>
      </c>
      <c r="Z41" s="11">
        <v>139</v>
      </c>
      <c r="AA41" s="11">
        <v>205</v>
      </c>
      <c r="AB41" s="11">
        <v>184</v>
      </c>
      <c r="AC41" s="11">
        <v>186</v>
      </c>
      <c r="AD41" s="11">
        <f t="shared" si="0"/>
        <v>1347</v>
      </c>
      <c r="AE41" s="11">
        <f t="shared" si="1"/>
        <v>1306</v>
      </c>
      <c r="AF41" s="11">
        <f t="shared" si="2"/>
        <v>1461</v>
      </c>
      <c r="AG41" s="11">
        <f t="shared" si="3"/>
        <v>4114</v>
      </c>
      <c r="AH41" s="12">
        <f t="shared" si="4"/>
        <v>171.41666666666666</v>
      </c>
    </row>
    <row r="42" spans="1:34" ht="15.75">
      <c r="A42" s="7">
        <v>39</v>
      </c>
      <c r="B42" s="10" t="str">
        <f>'registrācija-maiņas'!B41</f>
        <v>Sabīne Rutka</v>
      </c>
      <c r="C42" s="10" t="str">
        <f>'registrācija-maiņas'!C41</f>
        <v>A-Z boulings</v>
      </c>
      <c r="D42" s="11" t="str">
        <f>'registrācija-maiņas'!E41</f>
        <v>22A</v>
      </c>
      <c r="E42" s="11" t="str">
        <f>'registrācija-maiņas'!D41</f>
        <v>j</v>
      </c>
      <c r="F42" s="11">
        <v>144</v>
      </c>
      <c r="G42" s="11">
        <v>147</v>
      </c>
      <c r="H42" s="11">
        <v>142</v>
      </c>
      <c r="I42" s="11">
        <v>188</v>
      </c>
      <c r="J42" s="11">
        <v>160</v>
      </c>
      <c r="K42" s="11">
        <v>163</v>
      </c>
      <c r="L42" s="11">
        <v>162</v>
      </c>
      <c r="M42" s="11">
        <v>158</v>
      </c>
      <c r="N42" s="11">
        <v>173</v>
      </c>
      <c r="O42" s="11">
        <v>206</v>
      </c>
      <c r="P42" s="11">
        <v>172</v>
      </c>
      <c r="Q42" s="11">
        <v>177</v>
      </c>
      <c r="R42" s="11">
        <v>150</v>
      </c>
      <c r="S42" s="11">
        <v>144</v>
      </c>
      <c r="T42" s="11">
        <v>165</v>
      </c>
      <c r="U42" s="11">
        <v>137</v>
      </c>
      <c r="V42" s="11">
        <v>168</v>
      </c>
      <c r="W42" s="11">
        <v>158</v>
      </c>
      <c r="X42" s="11">
        <v>133</v>
      </c>
      <c r="Y42" s="11">
        <v>156</v>
      </c>
      <c r="Z42" s="11">
        <v>178</v>
      </c>
      <c r="AA42" s="11">
        <v>184</v>
      </c>
      <c r="AB42" s="11">
        <v>133</v>
      </c>
      <c r="AC42" s="11">
        <v>167</v>
      </c>
      <c r="AD42" s="11">
        <f t="shared" si="0"/>
        <v>1264</v>
      </c>
      <c r="AE42" s="11">
        <f t="shared" si="1"/>
        <v>1324</v>
      </c>
      <c r="AF42" s="11">
        <f t="shared" si="2"/>
        <v>1277</v>
      </c>
      <c r="AG42" s="11">
        <f t="shared" si="3"/>
        <v>3865</v>
      </c>
      <c r="AH42" s="12">
        <f t="shared" si="4"/>
        <v>161.04166666666666</v>
      </c>
    </row>
    <row r="43" spans="1:34" ht="15.75">
      <c r="A43" s="7">
        <v>40</v>
      </c>
      <c r="B43" s="10" t="str">
        <f>'registrācija-maiņas'!H24</f>
        <v>Pēteris Cimdiņš</v>
      </c>
      <c r="C43" s="10" t="str">
        <f>'registrācija-maiņas'!I24</f>
        <v>LABA</v>
      </c>
      <c r="D43" s="11" t="str">
        <f>'registrācija-maiņas'!K24</f>
        <v>03A</v>
      </c>
      <c r="E43" s="11" t="str">
        <f>'registrācija-maiņas'!J24</f>
        <v>p</v>
      </c>
      <c r="F43" s="11">
        <v>226</v>
      </c>
      <c r="G43" s="11">
        <v>171</v>
      </c>
      <c r="H43" s="11">
        <v>207</v>
      </c>
      <c r="I43" s="11">
        <v>194</v>
      </c>
      <c r="J43" s="11">
        <v>170</v>
      </c>
      <c r="K43" s="11">
        <v>257</v>
      </c>
      <c r="L43" s="11">
        <v>198</v>
      </c>
      <c r="M43" s="11">
        <v>151</v>
      </c>
      <c r="N43" s="11">
        <v>185</v>
      </c>
      <c r="O43" s="11">
        <v>192</v>
      </c>
      <c r="P43" s="11">
        <v>210</v>
      </c>
      <c r="Q43" s="11">
        <v>172</v>
      </c>
      <c r="R43" s="11">
        <v>223</v>
      </c>
      <c r="S43" s="11">
        <v>162</v>
      </c>
      <c r="T43" s="11">
        <v>208</v>
      </c>
      <c r="U43" s="11">
        <v>254</v>
      </c>
      <c r="V43" s="11">
        <v>161</v>
      </c>
      <c r="W43" s="11">
        <v>222</v>
      </c>
      <c r="X43" s="11">
        <v>168</v>
      </c>
      <c r="Y43" s="11">
        <v>150</v>
      </c>
      <c r="Z43" s="11">
        <v>133</v>
      </c>
      <c r="AA43" s="11">
        <v>217</v>
      </c>
      <c r="AB43" s="11">
        <v>212</v>
      </c>
      <c r="AC43" s="11">
        <v>194</v>
      </c>
      <c r="AD43" s="11">
        <f t="shared" si="0"/>
        <v>1574</v>
      </c>
      <c r="AE43" s="11">
        <f t="shared" si="1"/>
        <v>1606</v>
      </c>
      <c r="AF43" s="11">
        <f t="shared" si="2"/>
        <v>1457</v>
      </c>
      <c r="AG43" s="11">
        <f t="shared" si="3"/>
        <v>4637</v>
      </c>
      <c r="AH43" s="12">
        <f t="shared" si="4"/>
        <v>193.20833333333334</v>
      </c>
    </row>
    <row r="44" spans="1:34" ht="15.75">
      <c r="A44" s="7">
        <v>41</v>
      </c>
      <c r="B44" s="10" t="str">
        <f>'registrācija-maiņas'!H9</f>
        <v>Artis Zeverts-Rivza</v>
      </c>
      <c r="C44" s="10" t="str">
        <f>'registrācija-maiņas'!I9</f>
        <v>A-Z boulings</v>
      </c>
      <c r="D44" s="11" t="str">
        <f>'registrācija-maiņas'!K9</f>
        <v>03B</v>
      </c>
      <c r="E44" s="11" t="str">
        <f>'registrācija-maiņas'!J9</f>
        <v>p</v>
      </c>
      <c r="F44" s="11">
        <v>175</v>
      </c>
      <c r="G44" s="11">
        <v>177</v>
      </c>
      <c r="H44" s="11">
        <v>183</v>
      </c>
      <c r="I44" s="11">
        <v>166</v>
      </c>
      <c r="J44" s="11">
        <v>168</v>
      </c>
      <c r="K44" s="11">
        <v>167</v>
      </c>
      <c r="L44" s="11">
        <v>193</v>
      </c>
      <c r="M44" s="11">
        <v>166</v>
      </c>
      <c r="N44" s="11">
        <v>158</v>
      </c>
      <c r="O44" s="11">
        <v>181</v>
      </c>
      <c r="P44" s="11">
        <v>185</v>
      </c>
      <c r="Q44" s="11">
        <v>143</v>
      </c>
      <c r="R44" s="11">
        <v>187</v>
      </c>
      <c r="S44" s="11">
        <v>142</v>
      </c>
      <c r="T44" s="11">
        <v>176</v>
      </c>
      <c r="U44" s="11">
        <v>181</v>
      </c>
      <c r="V44" s="11">
        <v>158</v>
      </c>
      <c r="W44" s="11">
        <v>145</v>
      </c>
      <c r="X44" s="11">
        <v>160</v>
      </c>
      <c r="Y44" s="11">
        <v>195</v>
      </c>
      <c r="Z44" s="11">
        <v>212</v>
      </c>
      <c r="AA44" s="11">
        <v>169</v>
      </c>
      <c r="AB44" s="11">
        <v>181</v>
      </c>
      <c r="AC44" s="11">
        <v>174</v>
      </c>
      <c r="AD44" s="11">
        <f t="shared" si="0"/>
        <v>1395</v>
      </c>
      <c r="AE44" s="11">
        <f t="shared" si="1"/>
        <v>1353</v>
      </c>
      <c r="AF44" s="11">
        <f t="shared" si="2"/>
        <v>1394</v>
      </c>
      <c r="AG44" s="11">
        <f t="shared" si="3"/>
        <v>4142</v>
      </c>
      <c r="AH44" s="12">
        <f t="shared" si="4"/>
        <v>172.58333333333334</v>
      </c>
    </row>
    <row r="45" spans="1:34" ht="15.75">
      <c r="A45" s="7">
        <v>42</v>
      </c>
      <c r="B45" s="10" t="str">
        <f>'registrācija-maiņas'!H10</f>
        <v>Artūrs Perepjolkins</v>
      </c>
      <c r="C45" s="10" t="str">
        <f>'registrācija-maiņas'!I10</f>
        <v>LABA</v>
      </c>
      <c r="D45" s="11" t="str">
        <f>'registrācija-maiņas'!K10</f>
        <v>04A</v>
      </c>
      <c r="E45" s="11" t="str">
        <f>'registrācija-maiņas'!J10</f>
        <v>p</v>
      </c>
      <c r="F45" s="11">
        <v>164</v>
      </c>
      <c r="G45" s="11">
        <v>140</v>
      </c>
      <c r="H45" s="11">
        <v>160</v>
      </c>
      <c r="I45" s="11">
        <v>217</v>
      </c>
      <c r="J45" s="11">
        <v>160</v>
      </c>
      <c r="K45" s="11">
        <v>161</v>
      </c>
      <c r="L45" s="11">
        <v>183</v>
      </c>
      <c r="M45" s="11">
        <v>193</v>
      </c>
      <c r="N45" s="11">
        <v>185</v>
      </c>
      <c r="O45" s="11">
        <v>146</v>
      </c>
      <c r="P45" s="11">
        <v>180</v>
      </c>
      <c r="Q45" s="11">
        <v>176</v>
      </c>
      <c r="R45" s="11">
        <v>201</v>
      </c>
      <c r="S45" s="11">
        <v>182</v>
      </c>
      <c r="T45" s="11">
        <v>180</v>
      </c>
      <c r="U45" s="11">
        <v>226</v>
      </c>
      <c r="V45" s="11">
        <v>176</v>
      </c>
      <c r="W45" s="11">
        <v>178</v>
      </c>
      <c r="X45" s="11">
        <v>193</v>
      </c>
      <c r="Y45" s="11">
        <v>184</v>
      </c>
      <c r="Z45" s="11">
        <v>155</v>
      </c>
      <c r="AA45" s="11">
        <v>170</v>
      </c>
      <c r="AB45" s="11">
        <v>197</v>
      </c>
      <c r="AC45" s="11">
        <v>182</v>
      </c>
      <c r="AD45" s="11">
        <f t="shared" si="0"/>
        <v>1378</v>
      </c>
      <c r="AE45" s="11">
        <f t="shared" si="1"/>
        <v>1476</v>
      </c>
      <c r="AF45" s="11">
        <f t="shared" si="2"/>
        <v>1435</v>
      </c>
      <c r="AG45" s="11">
        <f t="shared" si="3"/>
        <v>4289</v>
      </c>
      <c r="AH45" s="12">
        <f t="shared" si="4"/>
        <v>178.70833333333334</v>
      </c>
    </row>
    <row r="46" spans="1:34" ht="15.75">
      <c r="A46" s="7">
        <v>43</v>
      </c>
      <c r="B46" s="10" t="str">
        <f>'registrācija-maiņas'!H18</f>
        <v>Jānis Dzalbs</v>
      </c>
      <c r="C46" s="10" t="str">
        <f>'registrācija-maiņas'!I18</f>
        <v>Ten Pin</v>
      </c>
      <c r="D46" s="11" t="str">
        <f>'registrācija-maiņas'!K18</f>
        <v>04B</v>
      </c>
      <c r="E46" s="11" t="str">
        <f>'registrācija-maiņas'!J18</f>
        <v>p</v>
      </c>
      <c r="F46" s="11">
        <v>154</v>
      </c>
      <c r="G46" s="11">
        <v>160</v>
      </c>
      <c r="H46" s="11">
        <v>193</v>
      </c>
      <c r="I46" s="11">
        <v>144</v>
      </c>
      <c r="J46" s="11">
        <v>183</v>
      </c>
      <c r="K46" s="11">
        <v>144</v>
      </c>
      <c r="L46" s="11">
        <v>145</v>
      </c>
      <c r="M46" s="11">
        <v>149</v>
      </c>
      <c r="N46" s="11">
        <v>170</v>
      </c>
      <c r="O46" s="11">
        <v>179</v>
      </c>
      <c r="P46" s="11">
        <v>198</v>
      </c>
      <c r="Q46" s="11">
        <v>191</v>
      </c>
      <c r="R46" s="11">
        <v>181</v>
      </c>
      <c r="S46" s="11">
        <v>185</v>
      </c>
      <c r="T46" s="11">
        <v>204</v>
      </c>
      <c r="U46" s="11">
        <v>182</v>
      </c>
      <c r="V46" s="11">
        <v>156</v>
      </c>
      <c r="W46" s="11">
        <v>165</v>
      </c>
      <c r="X46" s="11">
        <v>147</v>
      </c>
      <c r="Y46" s="11">
        <v>191</v>
      </c>
      <c r="Z46" s="11">
        <v>217</v>
      </c>
      <c r="AA46" s="11">
        <v>203</v>
      </c>
      <c r="AB46" s="11">
        <v>179</v>
      </c>
      <c r="AC46" s="11">
        <v>214</v>
      </c>
      <c r="AD46" s="11">
        <f t="shared" si="0"/>
        <v>1272</v>
      </c>
      <c r="AE46" s="11">
        <f t="shared" si="1"/>
        <v>1490</v>
      </c>
      <c r="AF46" s="11">
        <f t="shared" si="2"/>
        <v>1472</v>
      </c>
      <c r="AG46" s="11">
        <f t="shared" si="3"/>
        <v>4234</v>
      </c>
      <c r="AH46" s="12">
        <f t="shared" si="4"/>
        <v>176.41666666666666</v>
      </c>
    </row>
    <row r="47" spans="1:34" ht="15.75">
      <c r="A47" s="7">
        <v>44</v>
      </c>
      <c r="B47" s="10" t="str">
        <f>'registrācija-maiņas'!H27</f>
        <v>Tomass Dārziņš</v>
      </c>
      <c r="C47" s="10" t="str">
        <f>'registrācija-maiņas'!I27</f>
        <v>-</v>
      </c>
      <c r="D47" s="11" t="str">
        <f>'registrācija-maiņas'!K27</f>
        <v>05A</v>
      </c>
      <c r="E47" s="11" t="str">
        <f>'registrācija-maiņas'!J27</f>
        <v>j</v>
      </c>
      <c r="F47" s="11">
        <v>168</v>
      </c>
      <c r="G47" s="11">
        <v>184</v>
      </c>
      <c r="H47" s="11">
        <v>148</v>
      </c>
      <c r="I47" s="11">
        <v>163</v>
      </c>
      <c r="J47" s="11">
        <v>178</v>
      </c>
      <c r="K47" s="11">
        <v>187</v>
      </c>
      <c r="L47" s="11">
        <v>114</v>
      </c>
      <c r="M47" s="11">
        <v>134</v>
      </c>
      <c r="N47" s="11">
        <v>139</v>
      </c>
      <c r="O47" s="11">
        <v>148</v>
      </c>
      <c r="P47" s="11">
        <v>122</v>
      </c>
      <c r="Q47" s="11">
        <v>138</v>
      </c>
      <c r="R47" s="11">
        <v>112</v>
      </c>
      <c r="S47" s="11">
        <v>210</v>
      </c>
      <c r="T47" s="11">
        <v>221</v>
      </c>
      <c r="U47" s="11">
        <v>140</v>
      </c>
      <c r="V47" s="11">
        <v>156</v>
      </c>
      <c r="W47" s="11">
        <v>146</v>
      </c>
      <c r="X47" s="11">
        <v>117</v>
      </c>
      <c r="Y47" s="11">
        <v>150</v>
      </c>
      <c r="Z47" s="11">
        <v>169</v>
      </c>
      <c r="AA47" s="11">
        <v>181</v>
      </c>
      <c r="AB47" s="11">
        <v>172</v>
      </c>
      <c r="AC47" s="11">
        <v>151</v>
      </c>
      <c r="AD47" s="11">
        <f t="shared" si="0"/>
        <v>1276</v>
      </c>
      <c r="AE47" s="11">
        <f t="shared" si="1"/>
        <v>1230</v>
      </c>
      <c r="AF47" s="11">
        <f t="shared" si="2"/>
        <v>1242</v>
      </c>
      <c r="AG47" s="11">
        <f t="shared" si="3"/>
        <v>3748</v>
      </c>
      <c r="AH47" s="12">
        <f t="shared" si="4"/>
        <v>156.16666666666666</v>
      </c>
    </row>
    <row r="48" spans="1:34" ht="15.75">
      <c r="A48" s="7">
        <v>45</v>
      </c>
      <c r="B48" s="10" t="str">
        <f>'registrācija-maiņas'!H29</f>
        <v>Veronika Hudjakova</v>
      </c>
      <c r="C48" s="10" t="str">
        <f>'registrācija-maiņas'!I29</f>
        <v>Ten Pin</v>
      </c>
      <c r="D48" s="11" t="str">
        <f>'registrācija-maiņas'!K29</f>
        <v>05B</v>
      </c>
      <c r="E48" s="11" t="str">
        <f>'registrācija-maiņas'!J29</f>
        <v>d</v>
      </c>
      <c r="F48" s="11">
        <v>148</v>
      </c>
      <c r="G48" s="11">
        <v>170</v>
      </c>
      <c r="H48" s="11">
        <v>150</v>
      </c>
      <c r="I48" s="11">
        <v>177</v>
      </c>
      <c r="J48" s="11">
        <v>168</v>
      </c>
      <c r="K48" s="11">
        <v>164</v>
      </c>
      <c r="L48" s="11">
        <v>194</v>
      </c>
      <c r="M48" s="11">
        <v>180</v>
      </c>
      <c r="N48" s="11">
        <v>220</v>
      </c>
      <c r="O48" s="11">
        <v>147</v>
      </c>
      <c r="P48" s="11">
        <v>154</v>
      </c>
      <c r="Q48" s="11">
        <v>187</v>
      </c>
      <c r="R48" s="11">
        <v>198</v>
      </c>
      <c r="S48" s="11">
        <v>224</v>
      </c>
      <c r="T48" s="11">
        <v>190</v>
      </c>
      <c r="U48" s="11">
        <v>201</v>
      </c>
      <c r="V48" s="11">
        <v>191</v>
      </c>
      <c r="W48" s="11">
        <v>178</v>
      </c>
      <c r="X48" s="11">
        <v>192</v>
      </c>
      <c r="Y48" s="11">
        <v>158</v>
      </c>
      <c r="Z48" s="11">
        <v>194</v>
      </c>
      <c r="AA48" s="11">
        <v>152</v>
      </c>
      <c r="AB48" s="11">
        <v>141</v>
      </c>
      <c r="AC48" s="11">
        <v>176</v>
      </c>
      <c r="AD48" s="11">
        <f t="shared" si="0"/>
        <v>1351</v>
      </c>
      <c r="AE48" s="11">
        <f t="shared" si="1"/>
        <v>1521</v>
      </c>
      <c r="AF48" s="11">
        <f t="shared" si="2"/>
        <v>1382</v>
      </c>
      <c r="AG48" s="11">
        <f t="shared" si="3"/>
        <v>4254</v>
      </c>
      <c r="AH48" s="12">
        <f t="shared" si="4"/>
        <v>177.25</v>
      </c>
    </row>
    <row r="49" spans="1:34" ht="15.75">
      <c r="A49" s="7">
        <v>46</v>
      </c>
      <c r="B49" s="10" t="str">
        <f>'registrācija-maiņas'!H22</f>
        <v>Mārtiņš Vilnis</v>
      </c>
      <c r="C49" s="10" t="str">
        <f>'registrācija-maiņas'!I22</f>
        <v>LABA</v>
      </c>
      <c r="D49" s="11" t="str">
        <f>'registrācija-maiņas'!K22</f>
        <v>06A</v>
      </c>
      <c r="E49" s="11" t="str">
        <f>'registrācija-maiņas'!J22</f>
        <v>p</v>
      </c>
      <c r="F49" s="11">
        <v>184</v>
      </c>
      <c r="G49" s="11">
        <v>171</v>
      </c>
      <c r="H49" s="11">
        <v>176</v>
      </c>
      <c r="I49" s="11">
        <v>121</v>
      </c>
      <c r="J49" s="11">
        <v>153</v>
      </c>
      <c r="K49" s="11">
        <v>170</v>
      </c>
      <c r="L49" s="11">
        <v>162</v>
      </c>
      <c r="M49" s="11">
        <v>128</v>
      </c>
      <c r="N49" s="11">
        <v>163</v>
      </c>
      <c r="O49" s="11">
        <v>166</v>
      </c>
      <c r="P49" s="11">
        <v>174</v>
      </c>
      <c r="Q49" s="11">
        <v>149</v>
      </c>
      <c r="R49" s="11">
        <v>165</v>
      </c>
      <c r="S49" s="11">
        <v>149</v>
      </c>
      <c r="T49" s="11">
        <v>175</v>
      </c>
      <c r="U49" s="11">
        <v>210</v>
      </c>
      <c r="V49" s="11">
        <v>191</v>
      </c>
      <c r="W49" s="11">
        <v>164</v>
      </c>
      <c r="X49" s="11">
        <v>231</v>
      </c>
      <c r="Y49" s="11">
        <v>144</v>
      </c>
      <c r="Z49" s="11">
        <v>160</v>
      </c>
      <c r="AA49" s="11">
        <v>203</v>
      </c>
      <c r="AB49" s="11">
        <v>176</v>
      </c>
      <c r="AC49" s="11">
        <v>203</v>
      </c>
      <c r="AD49" s="11">
        <f t="shared" si="0"/>
        <v>1265</v>
      </c>
      <c r="AE49" s="11">
        <f t="shared" si="1"/>
        <v>1351</v>
      </c>
      <c r="AF49" s="11">
        <f t="shared" si="2"/>
        <v>1472</v>
      </c>
      <c r="AG49" s="11">
        <f t="shared" si="3"/>
        <v>4088</v>
      </c>
      <c r="AH49" s="12">
        <f t="shared" si="4"/>
        <v>170.33333333333334</v>
      </c>
    </row>
    <row r="50" spans="1:34" ht="15.75">
      <c r="A50" s="7">
        <v>47</v>
      </c>
      <c r="B50" s="10" t="str">
        <f>'registrācija-maiņas'!H28</f>
        <v>Tomass Tereščenko</v>
      </c>
      <c r="C50" s="10" t="str">
        <f>'registrācija-maiņas'!I28</f>
        <v>A-Z boulings</v>
      </c>
      <c r="D50" s="11" t="str">
        <f>'registrācija-maiņas'!K28</f>
        <v>06B</v>
      </c>
      <c r="E50" s="11" t="str">
        <f>'registrācija-maiņas'!J28</f>
        <v>j</v>
      </c>
      <c r="F50" s="11">
        <v>142</v>
      </c>
      <c r="G50" s="11">
        <v>172</v>
      </c>
      <c r="H50" s="11">
        <v>181</v>
      </c>
      <c r="I50" s="11">
        <v>147</v>
      </c>
      <c r="J50" s="11">
        <v>185</v>
      </c>
      <c r="K50" s="11">
        <v>179</v>
      </c>
      <c r="L50" s="11">
        <v>189</v>
      </c>
      <c r="M50" s="11">
        <v>157</v>
      </c>
      <c r="N50" s="11">
        <v>183</v>
      </c>
      <c r="O50" s="11">
        <v>183</v>
      </c>
      <c r="P50" s="11">
        <v>171</v>
      </c>
      <c r="Q50" s="11">
        <v>181</v>
      </c>
      <c r="R50" s="11">
        <v>201</v>
      </c>
      <c r="S50" s="11">
        <v>187</v>
      </c>
      <c r="T50" s="11">
        <v>198</v>
      </c>
      <c r="U50" s="11">
        <v>132</v>
      </c>
      <c r="V50" s="11">
        <v>177</v>
      </c>
      <c r="W50" s="11">
        <v>143</v>
      </c>
      <c r="X50" s="11">
        <v>178</v>
      </c>
      <c r="Y50" s="11">
        <v>158</v>
      </c>
      <c r="Z50" s="11">
        <v>197</v>
      </c>
      <c r="AA50" s="11">
        <v>192</v>
      </c>
      <c r="AB50" s="11">
        <v>181</v>
      </c>
      <c r="AC50" s="11">
        <v>179</v>
      </c>
      <c r="AD50" s="11">
        <f t="shared" si="0"/>
        <v>1352</v>
      </c>
      <c r="AE50" s="11">
        <f t="shared" si="1"/>
        <v>1436</v>
      </c>
      <c r="AF50" s="11">
        <f t="shared" si="2"/>
        <v>1405</v>
      </c>
      <c r="AG50" s="11">
        <f t="shared" si="3"/>
        <v>4193</v>
      </c>
      <c r="AH50" s="12">
        <f t="shared" si="4"/>
        <v>174.70833333333334</v>
      </c>
    </row>
    <row r="51" spans="1:34" ht="15.75">
      <c r="A51" s="7">
        <v>48</v>
      </c>
      <c r="B51" s="10" t="str">
        <f>'registrācija-maiņas'!H26</f>
        <v>Rolands Vecums-Veco</v>
      </c>
      <c r="C51" s="10" t="str">
        <f>'registrācija-maiņas'!I26</f>
        <v>A-Z boulings</v>
      </c>
      <c r="D51" s="11" t="str">
        <f>'registrācija-maiņas'!K26</f>
        <v>07A</v>
      </c>
      <c r="E51" s="11" t="str">
        <f>'registrācija-maiņas'!J26</f>
        <v>p</v>
      </c>
      <c r="F51" s="11">
        <v>176</v>
      </c>
      <c r="G51" s="11">
        <v>239</v>
      </c>
      <c r="H51" s="11">
        <v>186</v>
      </c>
      <c r="I51" s="11">
        <v>236</v>
      </c>
      <c r="J51" s="11">
        <v>235</v>
      </c>
      <c r="K51" s="11">
        <v>224</v>
      </c>
      <c r="L51" s="11">
        <v>213</v>
      </c>
      <c r="M51" s="11">
        <v>140</v>
      </c>
      <c r="N51" s="11">
        <v>187</v>
      </c>
      <c r="O51" s="11">
        <v>222</v>
      </c>
      <c r="P51" s="11">
        <v>189</v>
      </c>
      <c r="Q51" s="11">
        <v>258</v>
      </c>
      <c r="R51" s="11">
        <v>193</v>
      </c>
      <c r="S51" s="11">
        <v>132</v>
      </c>
      <c r="T51" s="11">
        <v>243</v>
      </c>
      <c r="U51" s="11">
        <v>182</v>
      </c>
      <c r="V51" s="11">
        <v>193</v>
      </c>
      <c r="W51" s="11">
        <v>178</v>
      </c>
      <c r="X51" s="11">
        <v>167</v>
      </c>
      <c r="Y51" s="11">
        <v>215</v>
      </c>
      <c r="Z51" s="11">
        <v>263</v>
      </c>
      <c r="AA51" s="11">
        <v>144</v>
      </c>
      <c r="AB51" s="11">
        <v>168</v>
      </c>
      <c r="AC51" s="11">
        <v>170</v>
      </c>
      <c r="AD51" s="11">
        <f t="shared" si="0"/>
        <v>1649</v>
      </c>
      <c r="AE51" s="11">
        <f t="shared" si="1"/>
        <v>1606</v>
      </c>
      <c r="AF51" s="11">
        <f t="shared" si="2"/>
        <v>1498</v>
      </c>
      <c r="AG51" s="11">
        <f t="shared" si="3"/>
        <v>4753</v>
      </c>
      <c r="AH51" s="12">
        <f t="shared" si="4"/>
        <v>198.04166666666666</v>
      </c>
    </row>
    <row r="52" spans="1:34" ht="15.75">
      <c r="A52" s="7">
        <v>49</v>
      </c>
      <c r="B52" s="10" t="str">
        <f>'registrācija-maiņas'!H17</f>
        <v>Inokentijs Hudjakovs</v>
      </c>
      <c r="C52" s="10" t="str">
        <f>'registrācija-maiņas'!I17</f>
        <v>Ten Pin</v>
      </c>
      <c r="D52" s="11" t="str">
        <f>'registrācija-maiņas'!K17</f>
        <v>07B</v>
      </c>
      <c r="E52" s="11" t="str">
        <f>'registrācija-maiņas'!J17</f>
        <v>j</v>
      </c>
      <c r="F52" s="11">
        <v>188</v>
      </c>
      <c r="G52" s="11">
        <v>123</v>
      </c>
      <c r="H52" s="11">
        <v>141</v>
      </c>
      <c r="I52" s="11">
        <v>124</v>
      </c>
      <c r="J52" s="11">
        <v>104</v>
      </c>
      <c r="K52" s="11">
        <v>123</v>
      </c>
      <c r="L52" s="11">
        <v>138</v>
      </c>
      <c r="M52" s="11">
        <v>106</v>
      </c>
      <c r="N52" s="11">
        <v>174</v>
      </c>
      <c r="O52" s="11">
        <v>128</v>
      </c>
      <c r="P52" s="11">
        <v>162</v>
      </c>
      <c r="Q52" s="11">
        <v>157</v>
      </c>
      <c r="R52" s="11">
        <v>138</v>
      </c>
      <c r="S52" s="11">
        <v>136</v>
      </c>
      <c r="T52" s="11">
        <v>148</v>
      </c>
      <c r="U52" s="11">
        <v>147</v>
      </c>
      <c r="V52" s="11">
        <v>135</v>
      </c>
      <c r="W52" s="11">
        <v>103</v>
      </c>
      <c r="X52" s="11">
        <v>141</v>
      </c>
      <c r="Y52" s="11">
        <v>138</v>
      </c>
      <c r="Z52" s="11">
        <v>139</v>
      </c>
      <c r="AA52" s="11">
        <v>126</v>
      </c>
      <c r="AB52" s="11">
        <v>123</v>
      </c>
      <c r="AC52" s="11">
        <v>87</v>
      </c>
      <c r="AD52" s="11">
        <f t="shared" si="0"/>
        <v>1047</v>
      </c>
      <c r="AE52" s="11">
        <f t="shared" si="1"/>
        <v>1190</v>
      </c>
      <c r="AF52" s="11">
        <f t="shared" si="2"/>
        <v>992</v>
      </c>
      <c r="AG52" s="11">
        <f t="shared" si="3"/>
        <v>3229</v>
      </c>
      <c r="AH52" s="12">
        <f t="shared" si="4"/>
        <v>134.54166666666666</v>
      </c>
    </row>
    <row r="53" spans="1:34" ht="15.75">
      <c r="A53" s="7">
        <v>50</v>
      </c>
      <c r="B53" s="10" t="str">
        <f>'registrācija-maiņas'!H16</f>
        <v>Haralds Zeidmanis</v>
      </c>
      <c r="C53" s="10" t="str">
        <f>'registrācija-maiņas'!I16</f>
        <v>Zelta Prizma</v>
      </c>
      <c r="D53" s="11" t="str">
        <f>'registrācija-maiņas'!K16</f>
        <v>08A</v>
      </c>
      <c r="E53" s="11" t="str">
        <f>'registrācija-maiņas'!J16</f>
        <v>s</v>
      </c>
      <c r="F53" s="11">
        <v>183</v>
      </c>
      <c r="G53" s="11">
        <v>158</v>
      </c>
      <c r="H53" s="11">
        <v>157</v>
      </c>
      <c r="I53" s="11">
        <v>187</v>
      </c>
      <c r="J53" s="11">
        <v>142</v>
      </c>
      <c r="K53" s="11">
        <v>158</v>
      </c>
      <c r="L53" s="11">
        <v>120</v>
      </c>
      <c r="M53" s="11">
        <v>159</v>
      </c>
      <c r="N53" s="11">
        <v>189</v>
      </c>
      <c r="O53" s="11">
        <v>219</v>
      </c>
      <c r="P53" s="11">
        <v>182</v>
      </c>
      <c r="Q53" s="11">
        <v>192</v>
      </c>
      <c r="R53" s="11">
        <v>172</v>
      </c>
      <c r="S53" s="11">
        <v>189</v>
      </c>
      <c r="T53" s="11">
        <v>174</v>
      </c>
      <c r="U53" s="11">
        <v>183</v>
      </c>
      <c r="V53" s="11">
        <v>156</v>
      </c>
      <c r="W53" s="11">
        <v>210</v>
      </c>
      <c r="X53" s="11">
        <v>217</v>
      </c>
      <c r="Y53" s="11">
        <v>213</v>
      </c>
      <c r="Z53" s="11">
        <v>168</v>
      </c>
      <c r="AA53" s="11">
        <v>188</v>
      </c>
      <c r="AB53" s="11">
        <v>159</v>
      </c>
      <c r="AC53" s="11">
        <v>223</v>
      </c>
      <c r="AD53" s="11">
        <f t="shared" si="0"/>
        <v>1264</v>
      </c>
      <c r="AE53" s="11">
        <f t="shared" si="1"/>
        <v>1500</v>
      </c>
      <c r="AF53" s="11">
        <f t="shared" si="2"/>
        <v>1534</v>
      </c>
      <c r="AG53" s="11">
        <f t="shared" si="3"/>
        <v>4298</v>
      </c>
      <c r="AH53" s="12">
        <f t="shared" si="4"/>
        <v>179.08333333333334</v>
      </c>
    </row>
    <row r="54" spans="1:34" ht="15.75">
      <c r="A54" s="7">
        <v>51</v>
      </c>
      <c r="B54" s="10" t="str">
        <f>'registrācija-maiņas'!H19</f>
        <v>Jānis Ļaksa</v>
      </c>
      <c r="C54" s="10" t="str">
        <f>'registrācija-maiņas'!I19</f>
        <v>Ten Pin</v>
      </c>
      <c r="D54" s="11" t="str">
        <f>'registrācija-maiņas'!K19</f>
        <v>08B</v>
      </c>
      <c r="E54" s="11" t="str">
        <f>'registrācija-maiņas'!J19</f>
        <v>s</v>
      </c>
      <c r="F54" s="11">
        <v>212</v>
      </c>
      <c r="G54" s="11">
        <v>160</v>
      </c>
      <c r="H54" s="11">
        <v>180</v>
      </c>
      <c r="I54" s="11">
        <v>186</v>
      </c>
      <c r="J54" s="11">
        <v>179</v>
      </c>
      <c r="K54" s="11">
        <v>208</v>
      </c>
      <c r="L54" s="11">
        <v>162</v>
      </c>
      <c r="M54" s="11">
        <v>128</v>
      </c>
      <c r="N54" s="11">
        <v>167</v>
      </c>
      <c r="O54" s="11">
        <v>188</v>
      </c>
      <c r="P54" s="11">
        <v>181</v>
      </c>
      <c r="Q54" s="11">
        <v>185</v>
      </c>
      <c r="R54" s="11">
        <v>149</v>
      </c>
      <c r="S54" s="11">
        <v>150</v>
      </c>
      <c r="T54" s="11">
        <v>157</v>
      </c>
      <c r="U54" s="11">
        <v>184</v>
      </c>
      <c r="V54" s="11">
        <v>151</v>
      </c>
      <c r="W54" s="11">
        <v>170</v>
      </c>
      <c r="X54" s="11">
        <v>211</v>
      </c>
      <c r="Y54" s="11">
        <v>187</v>
      </c>
      <c r="Z54" s="11">
        <v>150</v>
      </c>
      <c r="AA54" s="11">
        <v>192</v>
      </c>
      <c r="AB54" s="11">
        <v>187</v>
      </c>
      <c r="AC54" s="11">
        <v>147</v>
      </c>
      <c r="AD54" s="11">
        <f t="shared" si="0"/>
        <v>1415</v>
      </c>
      <c r="AE54" s="11">
        <f t="shared" si="1"/>
        <v>1361</v>
      </c>
      <c r="AF54" s="11">
        <f t="shared" si="2"/>
        <v>1395</v>
      </c>
      <c r="AG54" s="11">
        <f t="shared" si="3"/>
        <v>4171</v>
      </c>
      <c r="AH54" s="12">
        <f t="shared" si="4"/>
        <v>173.79166666666666</v>
      </c>
    </row>
    <row r="55" spans="1:34" ht="15.75">
      <c r="A55" s="7">
        <v>52</v>
      </c>
      <c r="B55" s="10" t="str">
        <f>'registrācija-maiņas'!H14</f>
        <v>Elizabete Vārava</v>
      </c>
      <c r="C55" s="10" t="str">
        <f>'registrācija-maiņas'!I14</f>
        <v>Ten Pin</v>
      </c>
      <c r="D55" s="11" t="str">
        <f>'registrācija-maiņas'!K14</f>
        <v>09A</v>
      </c>
      <c r="E55" s="11" t="str">
        <f>'registrācija-maiņas'!J14</f>
        <v>d</v>
      </c>
      <c r="F55" s="11">
        <v>142</v>
      </c>
      <c r="G55" s="11">
        <v>203</v>
      </c>
      <c r="H55" s="11">
        <v>169</v>
      </c>
      <c r="I55" s="11">
        <v>182</v>
      </c>
      <c r="J55" s="11">
        <v>169</v>
      </c>
      <c r="K55" s="11">
        <v>166</v>
      </c>
      <c r="L55" s="11">
        <v>149</v>
      </c>
      <c r="M55" s="11">
        <v>170</v>
      </c>
      <c r="N55" s="11">
        <v>156</v>
      </c>
      <c r="O55" s="11">
        <v>201</v>
      </c>
      <c r="P55" s="11">
        <v>169</v>
      </c>
      <c r="Q55" s="11">
        <v>172</v>
      </c>
      <c r="R55" s="11">
        <v>169</v>
      </c>
      <c r="S55" s="11">
        <v>162</v>
      </c>
      <c r="T55" s="11">
        <v>235</v>
      </c>
      <c r="U55" s="11">
        <v>172</v>
      </c>
      <c r="V55" s="11">
        <v>213</v>
      </c>
      <c r="W55" s="11">
        <v>202</v>
      </c>
      <c r="X55" s="11">
        <v>173</v>
      </c>
      <c r="Y55" s="11">
        <v>137</v>
      </c>
      <c r="Z55" s="11">
        <v>184</v>
      </c>
      <c r="AA55" s="11">
        <v>155</v>
      </c>
      <c r="AB55" s="11">
        <v>129</v>
      </c>
      <c r="AC55" s="11">
        <v>191</v>
      </c>
      <c r="AD55" s="11">
        <f t="shared" si="0"/>
        <v>1350</v>
      </c>
      <c r="AE55" s="11">
        <f t="shared" si="1"/>
        <v>1436</v>
      </c>
      <c r="AF55" s="11">
        <f t="shared" si="2"/>
        <v>1384</v>
      </c>
      <c r="AG55" s="11">
        <f t="shared" si="3"/>
        <v>4170</v>
      </c>
      <c r="AH55" s="12">
        <f t="shared" si="4"/>
        <v>173.75</v>
      </c>
    </row>
    <row r="56" spans="1:34" ht="15.75">
      <c r="A56" s="7">
        <v>53</v>
      </c>
      <c r="B56" s="10" t="str">
        <f>'registrācija-maiņas'!H13</f>
        <v>Edgars Poišs</v>
      </c>
      <c r="C56" s="10" t="str">
        <f>'registrācija-maiņas'!I13</f>
        <v>LABA</v>
      </c>
      <c r="D56" s="11" t="str">
        <f>'registrācija-maiņas'!K13</f>
        <v>09B</v>
      </c>
      <c r="E56" s="11" t="str">
        <f>'registrācija-maiņas'!J13</f>
        <v>p</v>
      </c>
      <c r="F56" s="11">
        <v>147</v>
      </c>
      <c r="G56" s="11">
        <v>158</v>
      </c>
      <c r="H56" s="11">
        <v>178</v>
      </c>
      <c r="I56" s="11">
        <v>141</v>
      </c>
      <c r="J56" s="11">
        <v>158</v>
      </c>
      <c r="K56" s="11">
        <v>233</v>
      </c>
      <c r="L56" s="11">
        <v>212</v>
      </c>
      <c r="M56" s="11">
        <v>153</v>
      </c>
      <c r="N56" s="11">
        <v>168</v>
      </c>
      <c r="O56" s="11">
        <v>168</v>
      </c>
      <c r="P56" s="11">
        <v>197</v>
      </c>
      <c r="Q56" s="11">
        <v>176</v>
      </c>
      <c r="R56" s="11">
        <v>212</v>
      </c>
      <c r="S56" s="11">
        <v>174</v>
      </c>
      <c r="T56" s="11">
        <v>225</v>
      </c>
      <c r="U56" s="11">
        <v>208</v>
      </c>
      <c r="V56" s="11">
        <v>155</v>
      </c>
      <c r="W56" s="11">
        <v>152</v>
      </c>
      <c r="X56" s="11">
        <v>211</v>
      </c>
      <c r="Y56" s="11">
        <v>172</v>
      </c>
      <c r="Z56" s="11">
        <v>157</v>
      </c>
      <c r="AA56" s="11">
        <v>177</v>
      </c>
      <c r="AB56" s="11">
        <v>145</v>
      </c>
      <c r="AC56" s="11">
        <v>185</v>
      </c>
      <c r="AD56" s="11">
        <f t="shared" si="0"/>
        <v>1380</v>
      </c>
      <c r="AE56" s="11">
        <f t="shared" si="1"/>
        <v>1528</v>
      </c>
      <c r="AF56" s="11">
        <f t="shared" si="2"/>
        <v>1354</v>
      </c>
      <c r="AG56" s="11">
        <f t="shared" si="3"/>
        <v>4262</v>
      </c>
      <c r="AH56" s="12">
        <f t="shared" si="4"/>
        <v>177.58333333333334</v>
      </c>
    </row>
    <row r="57" spans="1:34" ht="15.75">
      <c r="A57" s="7">
        <v>54</v>
      </c>
      <c r="B57" s="10" t="str">
        <f>'registrācija-maiņas'!H15</f>
        <v>Ģirts Priekulis</v>
      </c>
      <c r="C57" s="10" t="str">
        <f>'registrācija-maiņas'!I15</f>
        <v>LABA</v>
      </c>
      <c r="D57" s="11" t="str">
        <f>'registrācija-maiņas'!K15</f>
        <v>10A</v>
      </c>
      <c r="E57" s="11" t="str">
        <f>'registrācija-maiņas'!J15</f>
        <v>p</v>
      </c>
      <c r="F57" s="11">
        <v>201</v>
      </c>
      <c r="G57" s="11">
        <v>135</v>
      </c>
      <c r="H57" s="11">
        <v>166</v>
      </c>
      <c r="I57" s="11">
        <v>180</v>
      </c>
      <c r="J57" s="11">
        <v>161</v>
      </c>
      <c r="K57" s="11">
        <v>187</v>
      </c>
      <c r="L57" s="11">
        <v>141</v>
      </c>
      <c r="M57" s="11">
        <v>190</v>
      </c>
      <c r="N57" s="11">
        <v>156</v>
      </c>
      <c r="O57" s="11">
        <v>169</v>
      </c>
      <c r="P57" s="11">
        <v>190</v>
      </c>
      <c r="Q57" s="11">
        <v>183</v>
      </c>
      <c r="R57" s="11">
        <v>209</v>
      </c>
      <c r="S57" s="11">
        <v>162</v>
      </c>
      <c r="T57" s="11">
        <v>153</v>
      </c>
      <c r="U57" s="11">
        <v>217</v>
      </c>
      <c r="V57" s="11">
        <v>143</v>
      </c>
      <c r="W57" s="11">
        <v>164</v>
      </c>
      <c r="X57" s="11">
        <v>158</v>
      </c>
      <c r="Y57" s="11">
        <v>184</v>
      </c>
      <c r="Z57" s="11">
        <v>162</v>
      </c>
      <c r="AA57" s="11">
        <v>150</v>
      </c>
      <c r="AB57" s="11">
        <v>121</v>
      </c>
      <c r="AC57" s="11">
        <v>197</v>
      </c>
      <c r="AD57" s="11">
        <f t="shared" si="0"/>
        <v>1361</v>
      </c>
      <c r="AE57" s="11">
        <f t="shared" si="1"/>
        <v>1439</v>
      </c>
      <c r="AF57" s="11">
        <f t="shared" si="2"/>
        <v>1279</v>
      </c>
      <c r="AG57" s="11">
        <f t="shared" si="3"/>
        <v>4079</v>
      </c>
      <c r="AH57" s="12">
        <f t="shared" si="4"/>
        <v>169.95833333333334</v>
      </c>
    </row>
    <row r="58" spans="1:34" ht="15.75">
      <c r="A58" s="7">
        <v>55</v>
      </c>
      <c r="B58" s="10" t="str">
        <f>'registrācija-maiņas'!H7</f>
        <v>Andis Dārziņš</v>
      </c>
      <c r="C58" s="10" t="str">
        <f>'registrācija-maiņas'!I7</f>
        <v>Ten Pin</v>
      </c>
      <c r="D58" s="11" t="str">
        <f>'registrācija-maiņas'!K7</f>
        <v>10B</v>
      </c>
      <c r="E58" s="11" t="str">
        <f>'registrācija-maiņas'!J7</f>
        <v>p</v>
      </c>
      <c r="F58" s="11">
        <v>189</v>
      </c>
      <c r="G58" s="11">
        <v>167</v>
      </c>
      <c r="H58" s="11">
        <v>169</v>
      </c>
      <c r="I58" s="11">
        <v>192</v>
      </c>
      <c r="J58" s="11">
        <v>175</v>
      </c>
      <c r="K58" s="11">
        <v>193</v>
      </c>
      <c r="L58" s="11">
        <v>167</v>
      </c>
      <c r="M58" s="11">
        <v>279</v>
      </c>
      <c r="N58" s="11">
        <v>257</v>
      </c>
      <c r="O58" s="11">
        <v>203</v>
      </c>
      <c r="P58" s="11">
        <v>136</v>
      </c>
      <c r="Q58" s="11">
        <v>172</v>
      </c>
      <c r="R58" s="11">
        <v>159</v>
      </c>
      <c r="S58" s="11">
        <v>193</v>
      </c>
      <c r="T58" s="11">
        <v>178</v>
      </c>
      <c r="U58" s="11">
        <v>172</v>
      </c>
      <c r="V58" s="11">
        <v>180</v>
      </c>
      <c r="W58" s="11">
        <v>181</v>
      </c>
      <c r="X58" s="11">
        <v>184</v>
      </c>
      <c r="Y58" s="11">
        <v>179</v>
      </c>
      <c r="Z58" s="11">
        <v>200</v>
      </c>
      <c r="AA58" s="11">
        <v>191</v>
      </c>
      <c r="AB58" s="11">
        <v>236</v>
      </c>
      <c r="AC58" s="11">
        <v>215</v>
      </c>
      <c r="AD58" s="11">
        <f t="shared" si="0"/>
        <v>1531</v>
      </c>
      <c r="AE58" s="11">
        <f t="shared" si="1"/>
        <v>1470</v>
      </c>
      <c r="AF58" s="11">
        <f t="shared" si="2"/>
        <v>1566</v>
      </c>
      <c r="AG58" s="11">
        <f t="shared" si="3"/>
        <v>4567</v>
      </c>
      <c r="AH58" s="12">
        <f t="shared" si="4"/>
        <v>190.29166666666666</v>
      </c>
    </row>
    <row r="59" spans="1:34" ht="15.75">
      <c r="A59" s="7">
        <v>56</v>
      </c>
      <c r="B59" s="10" t="str">
        <f>'registrācija-maiņas'!H8</f>
        <v>Artemijs Hudjakovs</v>
      </c>
      <c r="C59" s="10" t="str">
        <f>'registrācija-maiņas'!I8</f>
        <v>Ten Pin</v>
      </c>
      <c r="D59" s="11" t="str">
        <f>'registrācija-maiņas'!K8</f>
        <v>11A</v>
      </c>
      <c r="E59" s="11" t="str">
        <f>'registrācija-maiņas'!J8</f>
        <v>j</v>
      </c>
      <c r="F59" s="11">
        <v>138</v>
      </c>
      <c r="G59" s="11">
        <v>110</v>
      </c>
      <c r="H59" s="11">
        <v>173</v>
      </c>
      <c r="I59" s="11">
        <v>154</v>
      </c>
      <c r="J59" s="11">
        <v>190</v>
      </c>
      <c r="K59" s="11">
        <v>139</v>
      </c>
      <c r="L59" s="11">
        <v>138</v>
      </c>
      <c r="M59" s="11">
        <v>211</v>
      </c>
      <c r="N59" s="11">
        <v>201</v>
      </c>
      <c r="O59" s="11">
        <v>148</v>
      </c>
      <c r="P59" s="11">
        <v>192</v>
      </c>
      <c r="Q59" s="11">
        <v>164</v>
      </c>
      <c r="R59" s="11">
        <v>156</v>
      </c>
      <c r="S59" s="11">
        <v>158</v>
      </c>
      <c r="T59" s="11">
        <v>205</v>
      </c>
      <c r="U59" s="11">
        <v>180</v>
      </c>
      <c r="V59" s="11">
        <v>230</v>
      </c>
      <c r="W59" s="11">
        <v>200</v>
      </c>
      <c r="X59" s="11">
        <v>180</v>
      </c>
      <c r="Y59" s="11">
        <v>156</v>
      </c>
      <c r="Z59" s="11">
        <v>167</v>
      </c>
      <c r="AA59" s="11">
        <v>189</v>
      </c>
      <c r="AB59" s="11">
        <v>166</v>
      </c>
      <c r="AC59" s="11">
        <v>192</v>
      </c>
      <c r="AD59" s="11">
        <f t="shared" si="0"/>
        <v>1253</v>
      </c>
      <c r="AE59" s="11">
        <f t="shared" si="1"/>
        <v>1404</v>
      </c>
      <c r="AF59" s="11">
        <f t="shared" si="2"/>
        <v>1480</v>
      </c>
      <c r="AG59" s="11">
        <f t="shared" si="3"/>
        <v>4137</v>
      </c>
      <c r="AH59" s="12">
        <f t="shared" si="4"/>
        <v>172.375</v>
      </c>
    </row>
    <row r="60" spans="1:34" ht="15.75">
      <c r="A60" s="7">
        <v>57</v>
      </c>
      <c r="B60" s="10" t="str">
        <f>'registrācija-maiņas'!H11</f>
        <v>Arvils Sproģis</v>
      </c>
      <c r="C60" s="10" t="str">
        <f>'registrācija-maiņas'!I11</f>
        <v>Zelta Prizma</v>
      </c>
      <c r="D60" s="11" t="str">
        <f>'registrācija-maiņas'!K11</f>
        <v>11B</v>
      </c>
      <c r="E60" s="11" t="str">
        <f>'registrācija-maiņas'!J11</f>
        <v>s</v>
      </c>
      <c r="F60" s="11">
        <v>188</v>
      </c>
      <c r="G60" s="11">
        <v>154</v>
      </c>
      <c r="H60" s="11">
        <v>269</v>
      </c>
      <c r="I60" s="11">
        <v>196</v>
      </c>
      <c r="J60" s="11">
        <v>189</v>
      </c>
      <c r="K60" s="11">
        <v>184</v>
      </c>
      <c r="L60" s="11">
        <v>195</v>
      </c>
      <c r="M60" s="11">
        <v>154</v>
      </c>
      <c r="N60" s="11">
        <v>203</v>
      </c>
      <c r="O60" s="11">
        <v>147</v>
      </c>
      <c r="P60" s="11">
        <v>150</v>
      </c>
      <c r="Q60" s="11">
        <v>157</v>
      </c>
      <c r="R60" s="11">
        <v>214</v>
      </c>
      <c r="S60" s="11">
        <v>224</v>
      </c>
      <c r="T60" s="11">
        <v>146</v>
      </c>
      <c r="U60" s="11">
        <v>153</v>
      </c>
      <c r="V60" s="11">
        <v>191</v>
      </c>
      <c r="W60" s="11">
        <v>193</v>
      </c>
      <c r="X60" s="11">
        <v>139</v>
      </c>
      <c r="Y60" s="11">
        <v>210</v>
      </c>
      <c r="Z60" s="11">
        <v>147</v>
      </c>
      <c r="AA60" s="11">
        <v>220</v>
      </c>
      <c r="AB60" s="11">
        <v>184</v>
      </c>
      <c r="AC60" s="11">
        <v>239</v>
      </c>
      <c r="AD60" s="11">
        <f t="shared" si="0"/>
        <v>1529</v>
      </c>
      <c r="AE60" s="11">
        <f t="shared" si="1"/>
        <v>1394</v>
      </c>
      <c r="AF60" s="11">
        <f t="shared" si="2"/>
        <v>1523</v>
      </c>
      <c r="AG60" s="11">
        <f t="shared" si="3"/>
        <v>4446</v>
      </c>
      <c r="AH60" s="12">
        <f t="shared" si="4"/>
        <v>185.25</v>
      </c>
    </row>
    <row r="61" spans="1:34" ht="15.75">
      <c r="A61" s="7">
        <v>58</v>
      </c>
      <c r="B61" s="10" t="str">
        <f>'registrācija-maiņas'!H20</f>
        <v>Jeļena Šorohova</v>
      </c>
      <c r="C61" s="10" t="str">
        <f>'registrācija-maiņas'!I20</f>
        <v>Ten Pin</v>
      </c>
      <c r="D61" s="11" t="str">
        <f>'registrācija-maiņas'!K20</f>
        <v>12A</v>
      </c>
      <c r="E61" s="11" t="str">
        <f>'registrācija-maiņas'!J20</f>
        <v>d</v>
      </c>
      <c r="F61" s="11">
        <v>197</v>
      </c>
      <c r="G61" s="11">
        <v>189</v>
      </c>
      <c r="H61" s="11">
        <v>147</v>
      </c>
      <c r="I61" s="11">
        <v>158</v>
      </c>
      <c r="J61" s="11">
        <v>167</v>
      </c>
      <c r="K61" s="11">
        <v>160</v>
      </c>
      <c r="L61" s="11">
        <v>154</v>
      </c>
      <c r="M61" s="11">
        <v>177</v>
      </c>
      <c r="N61" s="11">
        <v>183</v>
      </c>
      <c r="O61" s="11">
        <v>190</v>
      </c>
      <c r="P61" s="11">
        <v>197</v>
      </c>
      <c r="Q61" s="11">
        <v>178</v>
      </c>
      <c r="R61" s="11">
        <v>139</v>
      </c>
      <c r="S61" s="11">
        <v>225</v>
      </c>
      <c r="T61" s="11">
        <v>134</v>
      </c>
      <c r="U61" s="11">
        <v>156</v>
      </c>
      <c r="V61" s="11">
        <v>179</v>
      </c>
      <c r="W61" s="11">
        <v>167</v>
      </c>
      <c r="X61" s="11">
        <v>152</v>
      </c>
      <c r="Y61" s="11">
        <v>197</v>
      </c>
      <c r="Z61" s="11">
        <v>212</v>
      </c>
      <c r="AA61" s="11">
        <v>124</v>
      </c>
      <c r="AB61" s="11">
        <v>170</v>
      </c>
      <c r="AC61" s="11">
        <v>171</v>
      </c>
      <c r="AD61" s="11">
        <f t="shared" si="0"/>
        <v>1349</v>
      </c>
      <c r="AE61" s="11">
        <f t="shared" si="1"/>
        <v>1402</v>
      </c>
      <c r="AF61" s="11">
        <f t="shared" si="2"/>
        <v>1372</v>
      </c>
      <c r="AG61" s="11">
        <f t="shared" si="3"/>
        <v>4123</v>
      </c>
      <c r="AH61" s="12">
        <f t="shared" si="4"/>
        <v>171.79166666666666</v>
      </c>
    </row>
    <row r="62" spans="1:34" ht="15.75">
      <c r="A62" s="7">
        <v>59</v>
      </c>
      <c r="B62" s="10" t="str">
        <f>'registrācija-maiņas'!H25</f>
        <v>Raivo Minkevičs</v>
      </c>
      <c r="C62" s="10" t="str">
        <f>'registrācija-maiņas'!I25</f>
        <v>A-Z boulings</v>
      </c>
      <c r="D62" s="11" t="str">
        <f>'registrācija-maiņas'!K25</f>
        <v>12B</v>
      </c>
      <c r="E62" s="11" t="str">
        <f>'registrācija-maiņas'!J25</f>
        <v>j</v>
      </c>
      <c r="F62" s="11">
        <v>158</v>
      </c>
      <c r="G62" s="11">
        <v>189</v>
      </c>
      <c r="H62" s="11">
        <v>169</v>
      </c>
      <c r="I62" s="11">
        <v>136</v>
      </c>
      <c r="J62" s="11">
        <v>165</v>
      </c>
      <c r="K62" s="11">
        <v>215</v>
      </c>
      <c r="L62" s="11">
        <v>142</v>
      </c>
      <c r="M62" s="11">
        <v>198</v>
      </c>
      <c r="N62" s="11">
        <v>193</v>
      </c>
      <c r="O62" s="11">
        <v>180</v>
      </c>
      <c r="P62" s="11">
        <v>187</v>
      </c>
      <c r="Q62" s="11">
        <v>149</v>
      </c>
      <c r="R62" s="11">
        <v>147</v>
      </c>
      <c r="S62" s="11">
        <v>213</v>
      </c>
      <c r="T62" s="11">
        <v>179</v>
      </c>
      <c r="U62" s="11">
        <v>141</v>
      </c>
      <c r="V62" s="11">
        <v>160</v>
      </c>
      <c r="W62" s="11">
        <v>153</v>
      </c>
      <c r="X62" s="11">
        <v>172</v>
      </c>
      <c r="Y62" s="11">
        <v>156</v>
      </c>
      <c r="Z62" s="11">
        <v>173</v>
      </c>
      <c r="AA62" s="11">
        <v>180</v>
      </c>
      <c r="AB62" s="11">
        <v>167</v>
      </c>
      <c r="AC62" s="11">
        <v>168</v>
      </c>
      <c r="AD62" s="11">
        <f t="shared" si="0"/>
        <v>1372</v>
      </c>
      <c r="AE62" s="11">
        <f t="shared" si="1"/>
        <v>1389</v>
      </c>
      <c r="AF62" s="11">
        <f t="shared" si="2"/>
        <v>1329</v>
      </c>
      <c r="AG62" s="11">
        <f t="shared" si="3"/>
        <v>4090</v>
      </c>
      <c r="AH62" s="12">
        <f t="shared" si="4"/>
        <v>170.41666666666666</v>
      </c>
    </row>
    <row r="63" spans="1:34" ht="15.75">
      <c r="A63" s="7">
        <v>60</v>
      </c>
      <c r="B63" s="10" t="str">
        <f>'registrācija-maiņas'!H21</f>
        <v>Jurijs Dumcevs</v>
      </c>
      <c r="C63" s="10" t="str">
        <f>'registrācija-maiņas'!I21</f>
        <v>Ten Pin</v>
      </c>
      <c r="D63" s="11" t="str">
        <f>'registrācija-maiņas'!K21</f>
        <v>13A</v>
      </c>
      <c r="E63" s="11" t="str">
        <f>'registrācija-maiņas'!J21</f>
        <v>s</v>
      </c>
      <c r="F63" s="11">
        <v>157</v>
      </c>
      <c r="G63" s="11">
        <v>144</v>
      </c>
      <c r="H63" s="11">
        <v>144</v>
      </c>
      <c r="I63" s="11">
        <v>210</v>
      </c>
      <c r="J63" s="11">
        <v>163</v>
      </c>
      <c r="K63" s="11">
        <v>190</v>
      </c>
      <c r="L63" s="11">
        <v>224</v>
      </c>
      <c r="M63" s="11">
        <v>206</v>
      </c>
      <c r="N63" s="11">
        <v>172</v>
      </c>
      <c r="O63" s="11">
        <v>119</v>
      </c>
      <c r="P63" s="11">
        <v>177</v>
      </c>
      <c r="Q63" s="11">
        <v>164</v>
      </c>
      <c r="R63" s="11">
        <v>205</v>
      </c>
      <c r="S63" s="11">
        <v>139</v>
      </c>
      <c r="T63" s="11">
        <v>189</v>
      </c>
      <c r="U63" s="11">
        <v>148</v>
      </c>
      <c r="V63" s="11">
        <v>215</v>
      </c>
      <c r="W63" s="11">
        <v>145</v>
      </c>
      <c r="X63" s="11">
        <v>170</v>
      </c>
      <c r="Y63" s="11">
        <v>191</v>
      </c>
      <c r="Z63" s="11">
        <v>196</v>
      </c>
      <c r="AA63" s="11">
        <v>127</v>
      </c>
      <c r="AB63" s="11">
        <v>149</v>
      </c>
      <c r="AC63" s="11">
        <v>147</v>
      </c>
      <c r="AD63" s="11">
        <f t="shared" si="0"/>
        <v>1438</v>
      </c>
      <c r="AE63" s="11">
        <f t="shared" si="1"/>
        <v>1313</v>
      </c>
      <c r="AF63" s="11">
        <f t="shared" si="2"/>
        <v>1340</v>
      </c>
      <c r="AG63" s="11">
        <f t="shared" si="3"/>
        <v>4091</v>
      </c>
      <c r="AH63" s="12">
        <f t="shared" si="4"/>
        <v>170.45833333333334</v>
      </c>
    </row>
    <row r="64" spans="1:34" ht="15.75">
      <c r="A64" s="7">
        <v>61</v>
      </c>
      <c r="B64" s="10" t="str">
        <f>'registrācija-maiņas'!H6</f>
        <v>Aivars Belickis</v>
      </c>
      <c r="C64" s="10" t="str">
        <f>'registrācija-maiņas'!I6</f>
        <v>LABA</v>
      </c>
      <c r="D64" s="11" t="str">
        <f>'registrācija-maiņas'!K6</f>
        <v>13B</v>
      </c>
      <c r="E64" s="11" t="str">
        <f>'registrācija-maiņas'!J6</f>
        <v>s</v>
      </c>
      <c r="F64" s="11">
        <v>157</v>
      </c>
      <c r="G64" s="11">
        <v>165</v>
      </c>
      <c r="H64" s="11">
        <v>126</v>
      </c>
      <c r="I64" s="11">
        <v>166</v>
      </c>
      <c r="J64" s="11">
        <v>178</v>
      </c>
      <c r="K64" s="11">
        <v>169</v>
      </c>
      <c r="L64" s="11">
        <v>157</v>
      </c>
      <c r="M64" s="11">
        <v>163</v>
      </c>
      <c r="N64" s="11">
        <v>158</v>
      </c>
      <c r="O64" s="11">
        <v>163</v>
      </c>
      <c r="P64" s="11">
        <v>233</v>
      </c>
      <c r="Q64" s="11">
        <v>151</v>
      </c>
      <c r="R64" s="11">
        <v>191</v>
      </c>
      <c r="S64" s="11">
        <v>202</v>
      </c>
      <c r="T64" s="11">
        <v>168</v>
      </c>
      <c r="U64" s="11">
        <v>211</v>
      </c>
      <c r="V64" s="11">
        <v>144</v>
      </c>
      <c r="W64" s="11">
        <v>189</v>
      </c>
      <c r="X64" s="11">
        <v>154</v>
      </c>
      <c r="Y64" s="11">
        <v>172</v>
      </c>
      <c r="Z64" s="11">
        <v>267</v>
      </c>
      <c r="AA64" s="11">
        <v>193</v>
      </c>
      <c r="AB64" s="11">
        <v>136</v>
      </c>
      <c r="AC64" s="11">
        <v>165</v>
      </c>
      <c r="AD64" s="11">
        <f t="shared" si="0"/>
        <v>1281</v>
      </c>
      <c r="AE64" s="11">
        <f t="shared" si="1"/>
        <v>1477</v>
      </c>
      <c r="AF64" s="11">
        <f t="shared" si="2"/>
        <v>1420</v>
      </c>
      <c r="AG64" s="11">
        <f t="shared" si="3"/>
        <v>4178</v>
      </c>
      <c r="AH64" s="12">
        <f t="shared" si="4"/>
        <v>174.08333333333334</v>
      </c>
    </row>
    <row r="65" spans="1:34" ht="15.75">
      <c r="A65" s="7">
        <v>62</v>
      </c>
      <c r="B65" s="10" t="str">
        <f>'registrācija-maiņas'!H23</f>
        <v>Odrija Buša</v>
      </c>
      <c r="C65" s="10" t="str">
        <f>'registrācija-maiņas'!I23</f>
        <v>BBS</v>
      </c>
      <c r="D65" s="11" t="str">
        <f>'registrācija-maiņas'!K23</f>
        <v>14A</v>
      </c>
      <c r="E65" s="11" t="str">
        <f>'registrācija-maiņas'!J23</f>
        <v>d</v>
      </c>
      <c r="F65" s="11">
        <v>131</v>
      </c>
      <c r="G65" s="11">
        <v>173</v>
      </c>
      <c r="H65" s="11">
        <v>133</v>
      </c>
      <c r="I65" s="11">
        <v>144</v>
      </c>
      <c r="J65" s="11">
        <v>141</v>
      </c>
      <c r="K65" s="11">
        <v>134</v>
      </c>
      <c r="L65" s="11">
        <v>158</v>
      </c>
      <c r="M65" s="11">
        <v>160</v>
      </c>
      <c r="N65" s="11">
        <v>202</v>
      </c>
      <c r="O65" s="11">
        <v>151</v>
      </c>
      <c r="P65" s="11">
        <v>118</v>
      </c>
      <c r="Q65" s="11">
        <v>138</v>
      </c>
      <c r="R65" s="11">
        <v>149</v>
      </c>
      <c r="S65" s="11">
        <v>209</v>
      </c>
      <c r="T65" s="11">
        <v>195</v>
      </c>
      <c r="U65" s="11">
        <v>182</v>
      </c>
      <c r="V65" s="11">
        <v>162</v>
      </c>
      <c r="W65" s="11">
        <v>157</v>
      </c>
      <c r="X65" s="11">
        <v>115</v>
      </c>
      <c r="Y65" s="11">
        <v>179</v>
      </c>
      <c r="Z65" s="11">
        <v>227</v>
      </c>
      <c r="AA65" s="11">
        <v>191</v>
      </c>
      <c r="AB65" s="11">
        <v>169</v>
      </c>
      <c r="AC65" s="11">
        <v>173</v>
      </c>
      <c r="AD65" s="11">
        <f t="shared" si="0"/>
        <v>1174</v>
      </c>
      <c r="AE65" s="11">
        <f t="shared" si="1"/>
        <v>1344</v>
      </c>
      <c r="AF65" s="11">
        <f t="shared" si="2"/>
        <v>1373</v>
      </c>
      <c r="AG65" s="11">
        <f t="shared" si="3"/>
        <v>3891</v>
      </c>
      <c r="AH65" s="12">
        <f t="shared" si="4"/>
        <v>162.125</v>
      </c>
    </row>
    <row r="66" spans="1:34" ht="15.75">
      <c r="A66" s="7">
        <v>63</v>
      </c>
      <c r="B66" s="10" t="str">
        <f>'registrācija-maiņas'!H12</f>
        <v>Dmitrijs Dumcevs</v>
      </c>
      <c r="C66" s="10" t="str">
        <f>'registrācija-maiņas'!I12</f>
        <v>LABA</v>
      </c>
      <c r="D66" s="11" t="str">
        <f>'registrācija-maiņas'!K12</f>
        <v>14B</v>
      </c>
      <c r="E66" s="11" t="str">
        <f>'registrācija-maiņas'!J12</f>
        <v>p</v>
      </c>
      <c r="F66" s="11">
        <v>247</v>
      </c>
      <c r="G66" s="11">
        <v>177</v>
      </c>
      <c r="H66" s="11">
        <v>192</v>
      </c>
      <c r="I66" s="11">
        <v>154</v>
      </c>
      <c r="J66" s="11">
        <v>180</v>
      </c>
      <c r="K66" s="11">
        <v>169</v>
      </c>
      <c r="L66" s="11">
        <v>180</v>
      </c>
      <c r="M66" s="11">
        <v>191</v>
      </c>
      <c r="N66" s="11">
        <v>210</v>
      </c>
      <c r="O66" s="11">
        <v>177</v>
      </c>
      <c r="P66" s="11">
        <v>135</v>
      </c>
      <c r="Q66" s="11">
        <v>186</v>
      </c>
      <c r="R66" s="11">
        <v>278</v>
      </c>
      <c r="S66" s="11">
        <v>202</v>
      </c>
      <c r="T66" s="11">
        <v>181</v>
      </c>
      <c r="U66" s="11">
        <v>245</v>
      </c>
      <c r="V66" s="11">
        <v>196</v>
      </c>
      <c r="W66" s="11">
        <v>222</v>
      </c>
      <c r="X66" s="11">
        <v>143</v>
      </c>
      <c r="Y66" s="11">
        <v>170</v>
      </c>
      <c r="Z66" s="11">
        <v>188</v>
      </c>
      <c r="AA66" s="11">
        <v>220</v>
      </c>
      <c r="AB66" s="11">
        <v>208</v>
      </c>
      <c r="AC66" s="11">
        <v>150</v>
      </c>
      <c r="AD66" s="11">
        <f t="shared" si="0"/>
        <v>1490</v>
      </c>
      <c r="AE66" s="11">
        <f t="shared" si="1"/>
        <v>1614</v>
      </c>
      <c r="AF66" s="11">
        <f t="shared" si="2"/>
        <v>1497</v>
      </c>
      <c r="AG66" s="11">
        <f t="shared" si="3"/>
        <v>4601</v>
      </c>
      <c r="AH66" s="12">
        <f t="shared" si="4"/>
        <v>191.70833333333334</v>
      </c>
    </row>
    <row r="67" spans="1:34" ht="15.75">
      <c r="A67" s="7">
        <v>64</v>
      </c>
      <c r="B67" s="10"/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>
        <f t="shared" si="0"/>
        <v>0</v>
      </c>
      <c r="AE67" s="11">
        <f t="shared" si="1"/>
        <v>0</v>
      </c>
      <c r="AF67" s="11">
        <f t="shared" si="2"/>
        <v>0</v>
      </c>
      <c r="AG67" s="11">
        <f t="shared" si="3"/>
        <v>0</v>
      </c>
      <c r="AH67" s="12" t="e">
        <f t="shared" si="4"/>
        <v>#DIV/0!</v>
      </c>
    </row>
    <row r="68" spans="1:34" ht="15.75">
      <c r="A68" s="7">
        <v>65</v>
      </c>
      <c r="B68" s="10"/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>
        <f t="shared" ref="AD68:AD82" si="5">F68+G68+H68+I68+J68+K68+L68+M68</f>
        <v>0</v>
      </c>
      <c r="AE68" s="11">
        <f t="shared" ref="AE68:AE82" si="6">N68+O68+P68+Q68+R68+S68+T68+U68</f>
        <v>0</v>
      </c>
      <c r="AF68" s="11">
        <f t="shared" ref="AF68:AF82" si="7">V68+W68+X68+Y68+Z68+AA68+AB68+AC68</f>
        <v>0</v>
      </c>
      <c r="AG68" s="11">
        <f t="shared" ref="AG68:AG82" si="8">AD68+AE68+AF68</f>
        <v>0</v>
      </c>
      <c r="AH68" s="12" t="e">
        <f t="shared" ref="AH68:AH93" si="9">AVERAGE(F68:AC68)</f>
        <v>#DIV/0!</v>
      </c>
    </row>
    <row r="69" spans="1:34" ht="15.75">
      <c r="A69" s="7">
        <v>66</v>
      </c>
      <c r="B69" s="10"/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>
        <f t="shared" si="5"/>
        <v>0</v>
      </c>
      <c r="AE69" s="11">
        <f t="shared" si="6"/>
        <v>0</v>
      </c>
      <c r="AF69" s="11">
        <f t="shared" si="7"/>
        <v>0</v>
      </c>
      <c r="AG69" s="11">
        <f t="shared" si="8"/>
        <v>0</v>
      </c>
      <c r="AH69" s="12" t="e">
        <f t="shared" si="9"/>
        <v>#DIV/0!</v>
      </c>
    </row>
    <row r="70" spans="1:34" ht="15.75">
      <c r="A70" s="7">
        <v>67</v>
      </c>
      <c r="B70" s="10"/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>
        <f t="shared" si="5"/>
        <v>0</v>
      </c>
      <c r="AE70" s="11">
        <f t="shared" si="6"/>
        <v>0</v>
      </c>
      <c r="AF70" s="11">
        <f t="shared" si="7"/>
        <v>0</v>
      </c>
      <c r="AG70" s="11">
        <f t="shared" si="8"/>
        <v>0</v>
      </c>
      <c r="AH70" s="12" t="e">
        <f t="shared" si="9"/>
        <v>#DIV/0!</v>
      </c>
    </row>
    <row r="71" spans="1:34" ht="15.75">
      <c r="A71" s="7">
        <v>68</v>
      </c>
      <c r="B71" s="10"/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>
        <f t="shared" si="5"/>
        <v>0</v>
      </c>
      <c r="AE71" s="11">
        <f t="shared" si="6"/>
        <v>0</v>
      </c>
      <c r="AF71" s="11">
        <f t="shared" si="7"/>
        <v>0</v>
      </c>
      <c r="AG71" s="11">
        <f t="shared" si="8"/>
        <v>0</v>
      </c>
      <c r="AH71" s="12" t="e">
        <f t="shared" si="9"/>
        <v>#DIV/0!</v>
      </c>
    </row>
    <row r="72" spans="1:34" ht="15.75">
      <c r="A72" s="7">
        <v>69</v>
      </c>
      <c r="B72" s="10"/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>
        <f t="shared" si="5"/>
        <v>0</v>
      </c>
      <c r="AE72" s="11">
        <f t="shared" si="6"/>
        <v>0</v>
      </c>
      <c r="AF72" s="11">
        <f t="shared" si="7"/>
        <v>0</v>
      </c>
      <c r="AG72" s="11">
        <f t="shared" si="8"/>
        <v>0</v>
      </c>
      <c r="AH72" s="12" t="e">
        <f t="shared" si="9"/>
        <v>#DIV/0!</v>
      </c>
    </row>
    <row r="73" spans="1:34" ht="15.75">
      <c r="A73" s="7">
        <v>70</v>
      </c>
      <c r="B73" s="10"/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>
        <f t="shared" si="5"/>
        <v>0</v>
      </c>
      <c r="AE73" s="11">
        <f t="shared" si="6"/>
        <v>0</v>
      </c>
      <c r="AF73" s="11">
        <f t="shared" si="7"/>
        <v>0</v>
      </c>
      <c r="AG73" s="11">
        <f t="shared" si="8"/>
        <v>0</v>
      </c>
      <c r="AH73" s="12" t="e">
        <f t="shared" si="9"/>
        <v>#DIV/0!</v>
      </c>
    </row>
    <row r="74" spans="1:34" ht="15.75">
      <c r="A74" s="7">
        <v>71</v>
      </c>
      <c r="B74" s="10"/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>
        <f t="shared" si="5"/>
        <v>0</v>
      </c>
      <c r="AE74" s="11">
        <f t="shared" si="6"/>
        <v>0</v>
      </c>
      <c r="AF74" s="11">
        <f t="shared" si="7"/>
        <v>0</v>
      </c>
      <c r="AG74" s="11">
        <f t="shared" si="8"/>
        <v>0</v>
      </c>
      <c r="AH74" s="12" t="e">
        <f t="shared" si="9"/>
        <v>#DIV/0!</v>
      </c>
    </row>
    <row r="75" spans="1:34" ht="15.75">
      <c r="A75" s="7">
        <v>72</v>
      </c>
      <c r="B75" s="10"/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>
        <f t="shared" si="5"/>
        <v>0</v>
      </c>
      <c r="AE75" s="11">
        <f t="shared" si="6"/>
        <v>0</v>
      </c>
      <c r="AF75" s="11">
        <f t="shared" si="7"/>
        <v>0</v>
      </c>
      <c r="AG75" s="11">
        <f t="shared" si="8"/>
        <v>0</v>
      </c>
      <c r="AH75" s="12" t="e">
        <f t="shared" si="9"/>
        <v>#DIV/0!</v>
      </c>
    </row>
    <row r="76" spans="1:34" ht="15.75">
      <c r="A76" s="7">
        <v>73</v>
      </c>
      <c r="B76" s="10"/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>
        <f t="shared" si="5"/>
        <v>0</v>
      </c>
      <c r="AE76" s="11">
        <f t="shared" si="6"/>
        <v>0</v>
      </c>
      <c r="AF76" s="11">
        <f t="shared" si="7"/>
        <v>0</v>
      </c>
      <c r="AG76" s="11">
        <f t="shared" si="8"/>
        <v>0</v>
      </c>
      <c r="AH76" s="12" t="e">
        <f t="shared" si="9"/>
        <v>#DIV/0!</v>
      </c>
    </row>
    <row r="77" spans="1:34" ht="15.75">
      <c r="A77" s="7">
        <v>74</v>
      </c>
      <c r="B77" s="10"/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>
        <f t="shared" si="5"/>
        <v>0</v>
      </c>
      <c r="AE77" s="11">
        <f t="shared" si="6"/>
        <v>0</v>
      </c>
      <c r="AF77" s="11">
        <f t="shared" si="7"/>
        <v>0</v>
      </c>
      <c r="AG77" s="11">
        <f t="shared" si="8"/>
        <v>0</v>
      </c>
      <c r="AH77" s="12" t="e">
        <f t="shared" si="9"/>
        <v>#DIV/0!</v>
      </c>
    </row>
    <row r="78" spans="1:34" ht="15.75">
      <c r="A78" s="7">
        <v>75</v>
      </c>
      <c r="B78" s="10"/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>
        <f t="shared" si="5"/>
        <v>0</v>
      </c>
      <c r="AE78" s="11">
        <f t="shared" si="6"/>
        <v>0</v>
      </c>
      <c r="AF78" s="11">
        <f t="shared" si="7"/>
        <v>0</v>
      </c>
      <c r="AG78" s="11">
        <f t="shared" si="8"/>
        <v>0</v>
      </c>
      <c r="AH78" s="12" t="e">
        <f t="shared" si="9"/>
        <v>#DIV/0!</v>
      </c>
    </row>
    <row r="79" spans="1:34" ht="15.75">
      <c r="A79" s="7">
        <v>76</v>
      </c>
      <c r="B79" s="10"/>
      <c r="C79" s="10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>
        <f t="shared" si="5"/>
        <v>0</v>
      </c>
      <c r="AE79" s="11">
        <f t="shared" si="6"/>
        <v>0</v>
      </c>
      <c r="AF79" s="11">
        <f t="shared" si="7"/>
        <v>0</v>
      </c>
      <c r="AG79" s="11">
        <f t="shared" si="8"/>
        <v>0</v>
      </c>
      <c r="AH79" s="12" t="e">
        <f t="shared" si="9"/>
        <v>#DIV/0!</v>
      </c>
    </row>
    <row r="80" spans="1:34" ht="15.75">
      <c r="A80" s="7">
        <v>77</v>
      </c>
      <c r="B80" s="10"/>
      <c r="C80" s="10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>
        <f t="shared" si="5"/>
        <v>0</v>
      </c>
      <c r="AE80" s="11">
        <f t="shared" si="6"/>
        <v>0</v>
      </c>
      <c r="AF80" s="11">
        <f t="shared" si="7"/>
        <v>0</v>
      </c>
      <c r="AG80" s="11">
        <f t="shared" si="8"/>
        <v>0</v>
      </c>
      <c r="AH80" s="12" t="e">
        <f t="shared" si="9"/>
        <v>#DIV/0!</v>
      </c>
    </row>
    <row r="81" spans="1:34" ht="15.75">
      <c r="A81" s="7">
        <v>78</v>
      </c>
      <c r="B81" s="10"/>
      <c r="C81" s="10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>
        <f t="shared" si="5"/>
        <v>0</v>
      </c>
      <c r="AE81" s="11">
        <f t="shared" si="6"/>
        <v>0</v>
      </c>
      <c r="AF81" s="11">
        <f t="shared" si="7"/>
        <v>0</v>
      </c>
      <c r="AG81" s="11">
        <f t="shared" si="8"/>
        <v>0</v>
      </c>
      <c r="AH81" s="12" t="e">
        <f t="shared" si="9"/>
        <v>#DIV/0!</v>
      </c>
    </row>
    <row r="82" spans="1:34" ht="15.75">
      <c r="A82" s="7">
        <v>79</v>
      </c>
      <c r="B82" s="10"/>
      <c r="C82" s="1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>
        <f t="shared" si="5"/>
        <v>0</v>
      </c>
      <c r="AE82" s="11">
        <f t="shared" si="6"/>
        <v>0</v>
      </c>
      <c r="AF82" s="11">
        <f t="shared" si="7"/>
        <v>0</v>
      </c>
      <c r="AG82" s="11">
        <f t="shared" si="8"/>
        <v>0</v>
      </c>
      <c r="AH82" s="12" t="e">
        <f t="shared" si="9"/>
        <v>#DIV/0!</v>
      </c>
    </row>
    <row r="83" spans="1:34" ht="25.5">
      <c r="A83" s="13"/>
      <c r="B83" s="13"/>
      <c r="C83" s="37"/>
      <c r="D83" s="37"/>
      <c r="E83" s="37"/>
      <c r="F83" s="13"/>
      <c r="G83" s="13"/>
      <c r="H83" s="13"/>
      <c r="I83" s="13"/>
      <c r="J83" s="13"/>
      <c r="K83" s="13"/>
      <c r="L83" s="13"/>
      <c r="M83" s="13"/>
      <c r="N83" s="13">
        <v>0</v>
      </c>
      <c r="O83" s="13"/>
      <c r="P83" s="13"/>
      <c r="Q83" s="13"/>
      <c r="R83" s="13" t="s">
        <v>0</v>
      </c>
      <c r="S83" s="13"/>
      <c r="T83" s="13"/>
      <c r="U83" s="13"/>
      <c r="V83" s="13">
        <v>0</v>
      </c>
      <c r="W83" s="13"/>
      <c r="X83" s="13"/>
      <c r="Y83" s="13"/>
      <c r="Z83" s="13" t="s">
        <v>0</v>
      </c>
      <c r="AA83" s="13"/>
      <c r="AB83" s="13"/>
      <c r="AC83" s="13"/>
      <c r="AD83" s="11">
        <f t="shared" ref="AD83:AD93" si="10">F83+G83+H83+I83+J83+K83+L83+M83</f>
        <v>0</v>
      </c>
      <c r="AE83" s="11" t="e">
        <f t="shared" ref="AE83:AE93" si="11">N83+O83+P83+Q83+R83+S83+T83+U83</f>
        <v>#VALUE!</v>
      </c>
      <c r="AF83" s="11" t="e">
        <f t="shared" ref="AF83:AF93" si="12">V83+W83+X83+Y83+Z83+AA83+AB83+AC83</f>
        <v>#VALUE!</v>
      </c>
      <c r="AG83" s="13"/>
      <c r="AH83" s="12">
        <f t="shared" si="9"/>
        <v>0</v>
      </c>
    </row>
    <row r="84" spans="1:34" ht="25.5">
      <c r="N84" s="5">
        <v>0</v>
      </c>
      <c r="R84" s="5" t="s">
        <v>0</v>
      </c>
      <c r="V84" s="5">
        <v>0</v>
      </c>
      <c r="Z84" s="5" t="s">
        <v>0</v>
      </c>
      <c r="AD84" s="11">
        <f t="shared" si="10"/>
        <v>0</v>
      </c>
      <c r="AE84" s="11" t="e">
        <f t="shared" si="11"/>
        <v>#VALUE!</v>
      </c>
      <c r="AF84" s="11" t="e">
        <f t="shared" si="12"/>
        <v>#VALUE!</v>
      </c>
      <c r="AH84" s="12">
        <f t="shared" si="9"/>
        <v>0</v>
      </c>
    </row>
    <row r="85" spans="1:34" ht="25.5">
      <c r="N85" s="5">
        <v>0</v>
      </c>
      <c r="R85" s="5" t="s">
        <v>0</v>
      </c>
      <c r="V85" s="5">
        <v>0</v>
      </c>
      <c r="Z85" s="5" t="s">
        <v>0</v>
      </c>
      <c r="AD85" s="11">
        <f t="shared" si="10"/>
        <v>0</v>
      </c>
      <c r="AE85" s="11" t="e">
        <f t="shared" si="11"/>
        <v>#VALUE!</v>
      </c>
      <c r="AF85" s="11" t="e">
        <f t="shared" si="12"/>
        <v>#VALUE!</v>
      </c>
      <c r="AH85" s="12">
        <f t="shared" si="9"/>
        <v>0</v>
      </c>
    </row>
    <row r="86" spans="1:34" ht="25.5">
      <c r="N86" s="5">
        <v>0</v>
      </c>
      <c r="R86" s="5" t="s">
        <v>0</v>
      </c>
      <c r="V86" s="5">
        <v>0</v>
      </c>
      <c r="Z86" s="5" t="s">
        <v>0</v>
      </c>
      <c r="AD86" s="11">
        <f t="shared" si="10"/>
        <v>0</v>
      </c>
      <c r="AE86" s="11" t="e">
        <f t="shared" si="11"/>
        <v>#VALUE!</v>
      </c>
      <c r="AF86" s="11" t="e">
        <f t="shared" si="12"/>
        <v>#VALUE!</v>
      </c>
      <c r="AH86" s="12">
        <f t="shared" si="9"/>
        <v>0</v>
      </c>
    </row>
    <row r="87" spans="1:34" ht="25.5">
      <c r="N87" s="5">
        <v>0</v>
      </c>
      <c r="R87" s="5" t="s">
        <v>0</v>
      </c>
      <c r="V87" s="5">
        <v>0</v>
      </c>
      <c r="Z87" s="5" t="s">
        <v>0</v>
      </c>
      <c r="AD87" s="11">
        <f t="shared" si="10"/>
        <v>0</v>
      </c>
      <c r="AE87" s="11" t="e">
        <f t="shared" si="11"/>
        <v>#VALUE!</v>
      </c>
      <c r="AF87" s="11" t="e">
        <f t="shared" si="12"/>
        <v>#VALUE!</v>
      </c>
      <c r="AH87" s="12">
        <f t="shared" si="9"/>
        <v>0</v>
      </c>
    </row>
    <row r="88" spans="1:34" ht="25.5">
      <c r="N88" s="5">
        <v>0</v>
      </c>
      <c r="R88" s="5" t="s">
        <v>0</v>
      </c>
      <c r="V88" s="5">
        <v>0</v>
      </c>
      <c r="Z88" s="5" t="s">
        <v>0</v>
      </c>
      <c r="AD88" s="11">
        <f t="shared" si="10"/>
        <v>0</v>
      </c>
      <c r="AE88" s="11" t="e">
        <f t="shared" si="11"/>
        <v>#VALUE!</v>
      </c>
      <c r="AF88" s="11" t="e">
        <f t="shared" si="12"/>
        <v>#VALUE!</v>
      </c>
      <c r="AH88" s="12">
        <f t="shared" si="9"/>
        <v>0</v>
      </c>
    </row>
    <row r="89" spans="1:34" ht="25.5">
      <c r="N89" s="5">
        <v>0</v>
      </c>
      <c r="R89" s="5" t="s">
        <v>0</v>
      </c>
      <c r="V89" s="5">
        <v>0</v>
      </c>
      <c r="Z89" s="5" t="s">
        <v>0</v>
      </c>
      <c r="AD89" s="11">
        <f t="shared" si="10"/>
        <v>0</v>
      </c>
      <c r="AE89" s="11" t="e">
        <f t="shared" si="11"/>
        <v>#VALUE!</v>
      </c>
      <c r="AF89" s="11" t="e">
        <f t="shared" si="12"/>
        <v>#VALUE!</v>
      </c>
      <c r="AH89" s="12">
        <f t="shared" si="9"/>
        <v>0</v>
      </c>
    </row>
    <row r="90" spans="1:34" ht="25.5">
      <c r="V90" s="5">
        <v>0</v>
      </c>
      <c r="Z90" s="5" t="s">
        <v>0</v>
      </c>
      <c r="AD90" s="11">
        <f t="shared" si="10"/>
        <v>0</v>
      </c>
      <c r="AE90" s="11">
        <f t="shared" si="11"/>
        <v>0</v>
      </c>
      <c r="AF90" s="11" t="e">
        <f t="shared" si="12"/>
        <v>#VALUE!</v>
      </c>
      <c r="AH90" s="12">
        <f t="shared" si="9"/>
        <v>0</v>
      </c>
    </row>
    <row r="91" spans="1:34" ht="25.5">
      <c r="V91" s="5">
        <v>0</v>
      </c>
      <c r="Z91" s="5" t="s">
        <v>0</v>
      </c>
      <c r="AD91" s="11">
        <f t="shared" si="10"/>
        <v>0</v>
      </c>
      <c r="AE91" s="11">
        <f t="shared" si="11"/>
        <v>0</v>
      </c>
      <c r="AF91" s="11" t="e">
        <f t="shared" si="12"/>
        <v>#VALUE!</v>
      </c>
      <c r="AH91" s="12">
        <f t="shared" si="9"/>
        <v>0</v>
      </c>
    </row>
    <row r="92" spans="1:34" ht="25.5">
      <c r="V92" s="5">
        <v>0</v>
      </c>
      <c r="Z92" s="5" t="s">
        <v>0</v>
      </c>
      <c r="AD92" s="11">
        <f t="shared" si="10"/>
        <v>0</v>
      </c>
      <c r="AE92" s="11">
        <f t="shared" si="11"/>
        <v>0</v>
      </c>
      <c r="AF92" s="11" t="e">
        <f t="shared" si="12"/>
        <v>#VALUE!</v>
      </c>
      <c r="AH92" s="12">
        <f t="shared" si="9"/>
        <v>0</v>
      </c>
    </row>
    <row r="93" spans="1:34" ht="25.5">
      <c r="V93" s="5" t="s">
        <v>23</v>
      </c>
      <c r="Z93" s="5" t="s">
        <v>0</v>
      </c>
      <c r="AD93" s="11">
        <f t="shared" si="10"/>
        <v>0</v>
      </c>
      <c r="AE93" s="11">
        <f t="shared" si="11"/>
        <v>0</v>
      </c>
      <c r="AF93" s="11" t="e">
        <f t="shared" si="12"/>
        <v>#VALUE!</v>
      </c>
      <c r="AH93" s="12" t="e">
        <f t="shared" si="9"/>
        <v>#DIV/0!</v>
      </c>
    </row>
    <row r="94" spans="1:34" ht="25.5">
      <c r="V94" s="5" t="s">
        <v>23</v>
      </c>
      <c r="Z94" s="5" t="s">
        <v>0</v>
      </c>
      <c r="AC94" s="5" t="s">
        <v>23</v>
      </c>
      <c r="AG94" s="5" t="s">
        <v>0</v>
      </c>
    </row>
    <row r="95" spans="1:34" ht="25.5">
      <c r="V95" s="5" t="s">
        <v>23</v>
      </c>
      <c r="Z95" s="5" t="s">
        <v>0</v>
      </c>
      <c r="AC95" s="5" t="s">
        <v>23</v>
      </c>
      <c r="AG95" s="5" t="s">
        <v>0</v>
      </c>
    </row>
    <row r="96" spans="1:34" ht="25.5">
      <c r="V96" s="5" t="s">
        <v>23</v>
      </c>
      <c r="Z96" s="5" t="s">
        <v>0</v>
      </c>
      <c r="AC96" s="5" t="s">
        <v>23</v>
      </c>
      <c r="AG96" s="5" t="s">
        <v>0</v>
      </c>
    </row>
    <row r="97" spans="22:33" ht="25.5">
      <c r="V97" s="5" t="s">
        <v>23</v>
      </c>
      <c r="Z97" s="5" t="s">
        <v>0</v>
      </c>
      <c r="AC97" s="5" t="s">
        <v>23</v>
      </c>
      <c r="AG97" s="5" t="s">
        <v>0</v>
      </c>
    </row>
    <row r="98" spans="22:33" ht="25.5">
      <c r="V98" s="5" t="s">
        <v>23</v>
      </c>
      <c r="Z98" s="5" t="s">
        <v>0</v>
      </c>
      <c r="AC98" s="5" t="s">
        <v>23</v>
      </c>
      <c r="AG98" s="5" t="s">
        <v>0</v>
      </c>
    </row>
    <row r="99" spans="22:33" ht="25.5">
      <c r="V99" s="5" t="s">
        <v>23</v>
      </c>
      <c r="Z99" s="5" t="s">
        <v>0</v>
      </c>
      <c r="AC99" s="5" t="s">
        <v>23</v>
      </c>
      <c r="AG99" s="5" t="s">
        <v>0</v>
      </c>
    </row>
  </sheetData>
  <sortState ref="B44:E66">
    <sortCondition ref="D44:D66"/>
  </sortState>
  <phoneticPr fontId="19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Normal="100" workbookViewId="0">
      <selection activeCell="U10" sqref="U10"/>
    </sheetView>
  </sheetViews>
  <sheetFormatPr defaultColWidth="9.140625" defaultRowHeight="12.75" customHeight="1"/>
  <cols>
    <col min="1" max="1" width="4" customWidth="1"/>
    <col min="2" max="2" width="28.42578125" bestFit="1" customWidth="1"/>
    <col min="3" max="3" width="15" style="47" customWidth="1"/>
    <col min="4" max="4" width="4.5703125" style="47" hidden="1" customWidth="1"/>
    <col min="5" max="5" width="8.42578125" style="47" bestFit="1" customWidth="1"/>
    <col min="6" max="6" width="9.7109375" style="47" bestFit="1" customWidth="1"/>
    <col min="7" max="7" width="10.42578125" style="47" customWidth="1"/>
    <col min="8" max="8" width="9.5703125" style="47" bestFit="1" customWidth="1"/>
    <col min="9" max="9" width="9.85546875" style="47" bestFit="1" customWidth="1"/>
    <col min="10" max="10" width="1.140625" customWidth="1"/>
    <col min="11" max="11" width="4" customWidth="1"/>
    <col min="12" max="12" width="23.7109375" customWidth="1"/>
    <col min="13" max="13" width="15" style="47" customWidth="1"/>
    <col min="14" max="14" width="4.5703125" style="47" hidden="1" customWidth="1"/>
    <col min="15" max="15" width="8.42578125" style="47" bestFit="1" customWidth="1"/>
    <col min="16" max="16" width="9.7109375" style="47" bestFit="1" customWidth="1"/>
    <col min="17" max="17" width="10.42578125" style="47" customWidth="1"/>
    <col min="18" max="18" width="9.5703125" style="47" customWidth="1"/>
    <col min="19" max="19" width="9.85546875" style="47" bestFit="1" customWidth="1"/>
    <col min="20" max="26" width="9.140625" customWidth="1"/>
  </cols>
  <sheetData>
    <row r="1" spans="1:20" ht="30">
      <c r="A1" s="120" t="s">
        <v>58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2"/>
      <c r="T1" s="14"/>
    </row>
    <row r="2" spans="1:20" ht="25.5">
      <c r="A2" s="15"/>
      <c r="B2" s="15"/>
      <c r="C2" s="39"/>
      <c r="D2" s="39"/>
      <c r="E2" s="39"/>
      <c r="F2" s="39"/>
      <c r="G2" s="39"/>
      <c r="H2" s="39"/>
      <c r="I2" s="39"/>
      <c r="J2" s="13"/>
      <c r="K2" s="15"/>
      <c r="L2" s="15"/>
      <c r="M2" s="39"/>
      <c r="N2" s="39"/>
      <c r="O2" s="39"/>
      <c r="P2" s="39"/>
      <c r="Q2" s="39"/>
      <c r="R2" s="39"/>
      <c r="S2" s="39" t="s">
        <v>0</v>
      </c>
    </row>
    <row r="3" spans="1:20" ht="15.75">
      <c r="A3" s="123" t="s">
        <v>11</v>
      </c>
      <c r="B3" s="124"/>
      <c r="C3" s="124"/>
      <c r="D3" s="124"/>
      <c r="E3" s="124"/>
      <c r="F3" s="124"/>
      <c r="G3" s="124"/>
      <c r="H3" s="124"/>
      <c r="I3" s="125"/>
      <c r="J3" s="16"/>
      <c r="K3" s="123" t="s">
        <v>25</v>
      </c>
      <c r="L3" s="118"/>
      <c r="M3" s="118"/>
      <c r="N3" s="118"/>
      <c r="O3" s="118"/>
      <c r="P3" s="118"/>
      <c r="Q3" s="118"/>
      <c r="R3" s="118"/>
      <c r="S3" s="119"/>
      <c r="T3" s="14"/>
    </row>
    <row r="4" spans="1:20" ht="15.75">
      <c r="A4" s="7" t="s">
        <v>33</v>
      </c>
      <c r="B4" s="8" t="s">
        <v>38</v>
      </c>
      <c r="C4" s="7" t="s">
        <v>31</v>
      </c>
      <c r="D4" s="7" t="s">
        <v>34</v>
      </c>
      <c r="E4" s="7" t="s">
        <v>2</v>
      </c>
      <c r="F4" s="7" t="s">
        <v>40</v>
      </c>
      <c r="G4" s="7" t="s">
        <v>15</v>
      </c>
      <c r="H4" s="7" t="s">
        <v>42</v>
      </c>
      <c r="I4" s="7" t="s">
        <v>14</v>
      </c>
      <c r="J4" s="16"/>
      <c r="K4" s="7" t="s">
        <v>33</v>
      </c>
      <c r="L4" s="8" t="s">
        <v>38</v>
      </c>
      <c r="M4" s="7" t="s">
        <v>31</v>
      </c>
      <c r="N4" s="7" t="s">
        <v>34</v>
      </c>
      <c r="O4" s="7" t="s">
        <v>2</v>
      </c>
      <c r="P4" s="7" t="s">
        <v>40</v>
      </c>
      <c r="Q4" s="7" t="s">
        <v>15</v>
      </c>
      <c r="R4" s="7" t="s">
        <v>42</v>
      </c>
      <c r="S4" s="7" t="s">
        <v>14</v>
      </c>
      <c r="T4" s="14"/>
    </row>
    <row r="5" spans="1:20" ht="15" customHeight="1">
      <c r="A5" s="17">
        <v>1</v>
      </c>
      <c r="B5" s="18" t="str">
        <f>result!B14</f>
        <v>Artūrs Ļevikins</v>
      </c>
      <c r="C5" s="19" t="str">
        <f>result!C14</f>
        <v>A-Z boulings</v>
      </c>
      <c r="D5" s="19" t="str">
        <f>result!E14</f>
        <v>p</v>
      </c>
      <c r="E5" s="19">
        <f>result!AD14</f>
        <v>1815</v>
      </c>
      <c r="F5" s="19">
        <f>result!AE14</f>
        <v>1797</v>
      </c>
      <c r="G5" s="19">
        <f>result!AF14</f>
        <v>1835</v>
      </c>
      <c r="H5" s="19">
        <f>result!AG14</f>
        <v>5447</v>
      </c>
      <c r="I5" s="48">
        <f>result!AH14</f>
        <v>226.95833333333334</v>
      </c>
      <c r="J5" s="16"/>
      <c r="K5" s="17">
        <v>1</v>
      </c>
      <c r="L5" s="18" t="str">
        <f>result!B21</f>
        <v>Jeļena Brandt</v>
      </c>
      <c r="M5" s="19" t="str">
        <f>result!C21</f>
        <v>BBS</v>
      </c>
      <c r="N5" s="19" t="str">
        <f>result!E21</f>
        <v>d</v>
      </c>
      <c r="O5" s="19">
        <f>result!AD21</f>
        <v>1538</v>
      </c>
      <c r="P5" s="19">
        <f>result!AE21</f>
        <v>1551</v>
      </c>
      <c r="Q5" s="19">
        <f>result!AF21</f>
        <v>1533</v>
      </c>
      <c r="R5" s="19">
        <f>result!AG21</f>
        <v>4622</v>
      </c>
      <c r="S5" s="48">
        <f>result!AH21</f>
        <v>192.58333333333334</v>
      </c>
      <c r="T5" s="14"/>
    </row>
    <row r="6" spans="1:20" ht="15" customHeight="1">
      <c r="A6" s="17">
        <v>2</v>
      </c>
      <c r="B6" s="18" t="str">
        <f>result!B16</f>
        <v>Dmitrijs Čebotarjovs</v>
      </c>
      <c r="C6" s="19" t="str">
        <f>result!C16</f>
        <v>Ten Pin</v>
      </c>
      <c r="D6" s="19" t="str">
        <f>result!E16</f>
        <v>p</v>
      </c>
      <c r="E6" s="19">
        <f>result!AD16</f>
        <v>1872</v>
      </c>
      <c r="F6" s="19">
        <f>result!AE16</f>
        <v>1598</v>
      </c>
      <c r="G6" s="19">
        <f>result!AF16</f>
        <v>1658</v>
      </c>
      <c r="H6" s="19">
        <f>result!AG16</f>
        <v>5128</v>
      </c>
      <c r="I6" s="48">
        <f>result!AH16</f>
        <v>213.66666666666666</v>
      </c>
      <c r="J6" s="16"/>
      <c r="K6" s="17">
        <v>2</v>
      </c>
      <c r="L6" s="18" t="str">
        <f>result!B29</f>
        <v>Marija Tkačenko</v>
      </c>
      <c r="M6" s="19" t="str">
        <f>result!C29</f>
        <v>LABA</v>
      </c>
      <c r="N6" s="19" t="str">
        <f>result!E29</f>
        <v>d</v>
      </c>
      <c r="O6" s="19">
        <f>result!AD29</f>
        <v>1508</v>
      </c>
      <c r="P6" s="19">
        <f>result!AE29</f>
        <v>1532</v>
      </c>
      <c r="Q6" s="19">
        <f>result!AF29</f>
        <v>1436</v>
      </c>
      <c r="R6" s="19">
        <f>result!AG29</f>
        <v>4476</v>
      </c>
      <c r="S6" s="48">
        <f>result!AH29</f>
        <v>186.5</v>
      </c>
      <c r="T6" s="14"/>
    </row>
    <row r="7" spans="1:20" ht="15" customHeight="1">
      <c r="A7" s="17">
        <v>3</v>
      </c>
      <c r="B7" s="18" t="str">
        <f>result!B8</f>
        <v>Nikolajs Ovčiņņikovs</v>
      </c>
      <c r="C7" s="19" t="str">
        <f>result!C8</f>
        <v>Ten Pin</v>
      </c>
      <c r="D7" s="19" t="str">
        <f>result!E8</f>
        <v>p</v>
      </c>
      <c r="E7" s="19">
        <f>result!AD8</f>
        <v>1583</v>
      </c>
      <c r="F7" s="19">
        <f>result!AE8</f>
        <v>1621</v>
      </c>
      <c r="G7" s="19">
        <f>result!AF8</f>
        <v>1646</v>
      </c>
      <c r="H7" s="19">
        <f>result!AG8</f>
        <v>4850</v>
      </c>
      <c r="I7" s="48">
        <f>result!AH8</f>
        <v>202.08333333333334</v>
      </c>
      <c r="J7" s="16"/>
      <c r="K7" s="17">
        <v>3</v>
      </c>
      <c r="L7" s="18" t="str">
        <f>result!B27</f>
        <v xml:space="preserve">Reina Smikarsta </v>
      </c>
      <c r="M7" s="19" t="str">
        <f>result!C27</f>
        <v>A-Z boulings</v>
      </c>
      <c r="N7" s="19" t="str">
        <f>result!E27</f>
        <v>j</v>
      </c>
      <c r="O7" s="19">
        <f>result!AD27</f>
        <v>1418</v>
      </c>
      <c r="P7" s="19">
        <f>result!AE27</f>
        <v>1523</v>
      </c>
      <c r="Q7" s="19">
        <f>result!AF27</f>
        <v>1425</v>
      </c>
      <c r="R7" s="19">
        <f>result!AG27</f>
        <v>4366</v>
      </c>
      <c r="S7" s="48">
        <f>result!AH27</f>
        <v>181.91666666666666</v>
      </c>
      <c r="T7" s="14"/>
    </row>
    <row r="8" spans="1:20" ht="15" customHeight="1">
      <c r="A8" s="17">
        <v>4</v>
      </c>
      <c r="B8" s="18" t="str">
        <f>result!B51</f>
        <v>Rolands Vecums-Veco</v>
      </c>
      <c r="C8" s="19" t="str">
        <f>result!C51</f>
        <v>A-Z boulings</v>
      </c>
      <c r="D8" s="19" t="str">
        <f>result!E51</f>
        <v>p</v>
      </c>
      <c r="E8" s="19">
        <f>result!AD51</f>
        <v>1649</v>
      </c>
      <c r="F8" s="19">
        <f>result!AE51</f>
        <v>1606</v>
      </c>
      <c r="G8" s="19">
        <f>result!AF51</f>
        <v>1498</v>
      </c>
      <c r="H8" s="19">
        <f>result!AG51</f>
        <v>4753</v>
      </c>
      <c r="I8" s="48">
        <f>result!AH51</f>
        <v>198.04166666666666</v>
      </c>
      <c r="J8" s="16"/>
      <c r="K8" s="17">
        <v>4</v>
      </c>
      <c r="L8" s="18" t="str">
        <f>result!B48</f>
        <v>Veronika Hudjakova</v>
      </c>
      <c r="M8" s="19" t="str">
        <f>result!C48</f>
        <v>Ten Pin</v>
      </c>
      <c r="N8" s="19" t="str">
        <f>result!E48</f>
        <v>d</v>
      </c>
      <c r="O8" s="19">
        <f>result!AD48</f>
        <v>1351</v>
      </c>
      <c r="P8" s="19">
        <f>result!AE48</f>
        <v>1521</v>
      </c>
      <c r="Q8" s="19">
        <f>result!AF48</f>
        <v>1382</v>
      </c>
      <c r="R8" s="19">
        <f>result!AG48</f>
        <v>4254</v>
      </c>
      <c r="S8" s="48">
        <f>result!AH48</f>
        <v>177.25</v>
      </c>
      <c r="T8" s="14"/>
    </row>
    <row r="9" spans="1:20" ht="15" customHeight="1">
      <c r="A9" s="17">
        <v>5</v>
      </c>
      <c r="B9" s="18" t="str">
        <f>result!B35</f>
        <v>Edmunds Jansons</v>
      </c>
      <c r="C9" s="19" t="str">
        <f>result!C35</f>
        <v>Zelta Prizma</v>
      </c>
      <c r="D9" s="19" t="str">
        <f>result!E35</f>
        <v>s</v>
      </c>
      <c r="E9" s="19">
        <f>result!AD35</f>
        <v>1620</v>
      </c>
      <c r="F9" s="19">
        <f>result!AE35</f>
        <v>1586</v>
      </c>
      <c r="G9" s="19">
        <f>result!AF35</f>
        <v>1524</v>
      </c>
      <c r="H9" s="19">
        <f>result!AG35</f>
        <v>4730</v>
      </c>
      <c r="I9" s="48">
        <f>result!AH35</f>
        <v>197.08333333333334</v>
      </c>
      <c r="J9" s="16"/>
      <c r="K9" s="17">
        <v>5</v>
      </c>
      <c r="L9" s="18" t="str">
        <f>result!B55</f>
        <v>Elizabete Vārava</v>
      </c>
      <c r="M9" s="19" t="str">
        <f>result!C55</f>
        <v>Ten Pin</v>
      </c>
      <c r="N9" s="19" t="str">
        <f>result!E55</f>
        <v>d</v>
      </c>
      <c r="O9" s="19">
        <f>result!AD55</f>
        <v>1350</v>
      </c>
      <c r="P9" s="19">
        <f>result!AE55</f>
        <v>1436</v>
      </c>
      <c r="Q9" s="19">
        <f>result!AF55</f>
        <v>1384</v>
      </c>
      <c r="R9" s="19">
        <f>result!AG55</f>
        <v>4170</v>
      </c>
      <c r="S9" s="48">
        <f>result!AH55</f>
        <v>173.75</v>
      </c>
      <c r="T9" s="14"/>
    </row>
    <row r="10" spans="1:20" ht="15" customHeight="1">
      <c r="A10" s="17">
        <v>6</v>
      </c>
      <c r="B10" s="18" t="str">
        <f>result!B13</f>
        <v>Ivars Vinters</v>
      </c>
      <c r="C10" s="19" t="str">
        <f>result!C13</f>
        <v>A-Z boulings</v>
      </c>
      <c r="D10" s="19" t="str">
        <f>result!E13</f>
        <v>s</v>
      </c>
      <c r="E10" s="19">
        <f>result!AD13</f>
        <v>1676</v>
      </c>
      <c r="F10" s="19">
        <f>result!AE13</f>
        <v>1468</v>
      </c>
      <c r="G10" s="19">
        <f>result!AF13</f>
        <v>1584</v>
      </c>
      <c r="H10" s="19">
        <f>result!AG13</f>
        <v>4728</v>
      </c>
      <c r="I10" s="48">
        <f>result!AH13</f>
        <v>197</v>
      </c>
      <c r="J10" s="16"/>
      <c r="K10" s="17">
        <v>6</v>
      </c>
      <c r="L10" s="18" t="str">
        <f>result!B61</f>
        <v>Jeļena Šorohova</v>
      </c>
      <c r="M10" s="19" t="str">
        <f>result!C61</f>
        <v>Ten Pin</v>
      </c>
      <c r="N10" s="19" t="str">
        <f>result!E61</f>
        <v>d</v>
      </c>
      <c r="O10" s="19">
        <f>result!AD61</f>
        <v>1349</v>
      </c>
      <c r="P10" s="19">
        <f>result!AE61</f>
        <v>1402</v>
      </c>
      <c r="Q10" s="19">
        <f>result!AF61</f>
        <v>1372</v>
      </c>
      <c r="R10" s="19">
        <f>result!AG61</f>
        <v>4123</v>
      </c>
      <c r="S10" s="48">
        <f>result!AH61</f>
        <v>171.79166666666666</v>
      </c>
      <c r="T10" s="14"/>
    </row>
    <row r="11" spans="1:20" ht="15" customHeight="1">
      <c r="A11" s="17">
        <v>7</v>
      </c>
      <c r="B11" s="18" t="str">
        <f>result!B24</f>
        <v>Jurijs Dolgovs</v>
      </c>
      <c r="C11" s="19" t="str">
        <f>result!C24</f>
        <v>Ten Pin</v>
      </c>
      <c r="D11" s="19" t="str">
        <f>result!E24</f>
        <v>p</v>
      </c>
      <c r="E11" s="19">
        <f>result!AD24</f>
        <v>1537</v>
      </c>
      <c r="F11" s="19">
        <f>result!AE24</f>
        <v>1637</v>
      </c>
      <c r="G11" s="19">
        <f>result!AF24</f>
        <v>1512</v>
      </c>
      <c r="H11" s="19">
        <f>result!AG24</f>
        <v>4686</v>
      </c>
      <c r="I11" s="48">
        <f>result!AH24</f>
        <v>195.25</v>
      </c>
      <c r="J11" s="16"/>
      <c r="K11" s="17">
        <v>7</v>
      </c>
      <c r="L11" s="18" t="str">
        <f>result!B10</f>
        <v>Līva Vaivade</v>
      </c>
      <c r="M11" s="19" t="str">
        <f>result!C10</f>
        <v>Ten Pin</v>
      </c>
      <c r="N11" s="19" t="str">
        <f>result!E10</f>
        <v>d</v>
      </c>
      <c r="O11" s="19">
        <f>result!AD10</f>
        <v>1415</v>
      </c>
      <c r="P11" s="19">
        <f>result!AE10</f>
        <v>1404</v>
      </c>
      <c r="Q11" s="19">
        <f>result!AF10</f>
        <v>1279</v>
      </c>
      <c r="R11" s="19">
        <f>result!AG10</f>
        <v>4098</v>
      </c>
      <c r="S11" s="48">
        <f>result!AH10</f>
        <v>170.75</v>
      </c>
      <c r="T11" s="14"/>
    </row>
    <row r="12" spans="1:20" ht="15" customHeight="1">
      <c r="A12" s="17">
        <v>8</v>
      </c>
      <c r="B12" s="18" t="str">
        <f>result!B43</f>
        <v>Pēteris Cimdiņš</v>
      </c>
      <c r="C12" s="19" t="str">
        <f>result!C43</f>
        <v>LABA</v>
      </c>
      <c r="D12" s="19" t="str">
        <f>result!E43</f>
        <v>p</v>
      </c>
      <c r="E12" s="19">
        <f>result!AD43</f>
        <v>1574</v>
      </c>
      <c r="F12" s="19">
        <f>result!AE43</f>
        <v>1606</v>
      </c>
      <c r="G12" s="19">
        <f>result!AF43</f>
        <v>1457</v>
      </c>
      <c r="H12" s="19">
        <f>result!AG43</f>
        <v>4637</v>
      </c>
      <c r="I12" s="48">
        <f>result!AH43</f>
        <v>193.20833333333334</v>
      </c>
      <c r="J12" s="16"/>
      <c r="K12" s="17">
        <v>8</v>
      </c>
      <c r="L12" s="18" t="str">
        <f>result!B65</f>
        <v>Odrija Buša</v>
      </c>
      <c r="M12" s="19" t="str">
        <f>result!C65</f>
        <v>BBS</v>
      </c>
      <c r="N12" s="19" t="str">
        <f>result!E65</f>
        <v>d</v>
      </c>
      <c r="O12" s="19">
        <f>result!AD65</f>
        <v>1174</v>
      </c>
      <c r="P12" s="19">
        <f>result!AE65</f>
        <v>1344</v>
      </c>
      <c r="Q12" s="19">
        <f>result!AF65</f>
        <v>1373</v>
      </c>
      <c r="R12" s="19">
        <f>result!AG65</f>
        <v>3891</v>
      </c>
      <c r="S12" s="48">
        <f>result!AH65</f>
        <v>162.125</v>
      </c>
      <c r="T12" s="14"/>
    </row>
    <row r="13" spans="1:20" ht="15" customHeight="1">
      <c r="A13" s="20">
        <v>9</v>
      </c>
      <c r="B13" s="18" t="str">
        <f>result!B66</f>
        <v>Dmitrijs Dumcevs</v>
      </c>
      <c r="C13" s="19" t="str">
        <f>result!C66</f>
        <v>LABA</v>
      </c>
      <c r="D13" s="19" t="str">
        <f>result!E66</f>
        <v>p</v>
      </c>
      <c r="E13" s="19">
        <f>result!AD66</f>
        <v>1490</v>
      </c>
      <c r="F13" s="19">
        <f>result!AE66</f>
        <v>1614</v>
      </c>
      <c r="G13" s="19">
        <f>result!AF66</f>
        <v>1497</v>
      </c>
      <c r="H13" s="19">
        <f>result!AG66</f>
        <v>4601</v>
      </c>
      <c r="I13" s="48">
        <f>result!AH66</f>
        <v>191.70833333333334</v>
      </c>
      <c r="J13" s="50"/>
      <c r="K13" s="20">
        <v>9</v>
      </c>
      <c r="L13" s="18" t="str">
        <f>result!B42</f>
        <v>Sabīne Rutka</v>
      </c>
      <c r="M13" s="19" t="str">
        <f>result!C42</f>
        <v>A-Z boulings</v>
      </c>
      <c r="N13" s="19" t="str">
        <f>result!E42</f>
        <v>j</v>
      </c>
      <c r="O13" s="19">
        <f>result!AD42</f>
        <v>1264</v>
      </c>
      <c r="P13" s="19">
        <f>result!AE42</f>
        <v>1324</v>
      </c>
      <c r="Q13" s="19">
        <f>result!AF42</f>
        <v>1277</v>
      </c>
      <c r="R13" s="19">
        <f>result!AG42</f>
        <v>3865</v>
      </c>
      <c r="S13" s="48">
        <f>result!AH42</f>
        <v>161.04166666666666</v>
      </c>
    </row>
    <row r="14" spans="1:20" ht="15" customHeight="1">
      <c r="A14" s="20">
        <v>10</v>
      </c>
      <c r="B14" s="18" t="str">
        <f>result!B9</f>
        <v>Daniels Vēzis</v>
      </c>
      <c r="C14" s="19" t="str">
        <f>result!C9</f>
        <v>Ten Pin</v>
      </c>
      <c r="D14" s="19" t="str">
        <f>result!E9</f>
        <v>p</v>
      </c>
      <c r="E14" s="19">
        <f>result!AD9</f>
        <v>1398</v>
      </c>
      <c r="F14" s="19">
        <f>result!AE9</f>
        <v>1622</v>
      </c>
      <c r="G14" s="19">
        <f>result!AF9</f>
        <v>1576</v>
      </c>
      <c r="H14" s="19">
        <f>result!AG9</f>
        <v>4596</v>
      </c>
      <c r="I14" s="48">
        <f>result!AH9</f>
        <v>191.5</v>
      </c>
      <c r="J14" s="50"/>
      <c r="K14" s="20">
        <v>10</v>
      </c>
      <c r="L14" s="18" t="str">
        <f>result!B5</f>
        <v>Jeļena Bistrova</v>
      </c>
      <c r="M14" s="19" t="str">
        <f>result!C5</f>
        <v>Ten Pin</v>
      </c>
      <c r="N14" s="19" t="str">
        <f>result!E5</f>
        <v>d</v>
      </c>
      <c r="O14" s="19">
        <f>result!AD5</f>
        <v>1283</v>
      </c>
      <c r="P14" s="19">
        <f>result!AE5</f>
        <v>1332</v>
      </c>
      <c r="Q14" s="19">
        <f>result!AF5</f>
        <v>1180</v>
      </c>
      <c r="R14" s="19">
        <f>result!AG5</f>
        <v>3795</v>
      </c>
      <c r="S14" s="48">
        <f>result!AH5</f>
        <v>158.125</v>
      </c>
    </row>
    <row r="15" spans="1:20" ht="15" customHeight="1">
      <c r="A15" s="20">
        <v>11</v>
      </c>
      <c r="B15" s="18" t="str">
        <f>result!B58</f>
        <v>Andis Dārziņš</v>
      </c>
      <c r="C15" s="19" t="str">
        <f>result!C58</f>
        <v>Ten Pin</v>
      </c>
      <c r="D15" s="19" t="str">
        <f>result!E58</f>
        <v>p</v>
      </c>
      <c r="E15" s="19">
        <f>result!AD58</f>
        <v>1531</v>
      </c>
      <c r="F15" s="19">
        <f>result!AE58</f>
        <v>1470</v>
      </c>
      <c r="G15" s="19">
        <f>result!AF58</f>
        <v>1566</v>
      </c>
      <c r="H15" s="19">
        <f>result!AG58</f>
        <v>4567</v>
      </c>
      <c r="I15" s="48">
        <f>result!AH58</f>
        <v>190.29166666666666</v>
      </c>
      <c r="J15" s="14"/>
      <c r="K15" s="20">
        <v>11</v>
      </c>
      <c r="L15" s="18" t="str">
        <f>result!B33</f>
        <v>Evija Vende-Priekule</v>
      </c>
      <c r="M15" s="19" t="str">
        <f>result!C33</f>
        <v>LABA</v>
      </c>
      <c r="N15" s="19" t="str">
        <f>result!E33</f>
        <v>d</v>
      </c>
      <c r="O15" s="19">
        <f>result!AD33</f>
        <v>1178</v>
      </c>
      <c r="P15" s="19">
        <f>result!AE33</f>
        <v>1272</v>
      </c>
      <c r="Q15" s="19">
        <f>result!AF33</f>
        <v>1269</v>
      </c>
      <c r="R15" s="19">
        <f>result!AG33</f>
        <v>3719</v>
      </c>
      <c r="S15" s="48">
        <f>result!AH33</f>
        <v>154.95833333333334</v>
      </c>
    </row>
    <row r="16" spans="1:20" ht="15" customHeight="1">
      <c r="A16" s="20">
        <v>12</v>
      </c>
      <c r="B16" s="18" t="str">
        <f>result!B11</f>
        <v>Vladimirs Pribiļevs</v>
      </c>
      <c r="C16" s="19" t="str">
        <f>result!C11</f>
        <v>Ten Pin</v>
      </c>
      <c r="D16" s="19" t="str">
        <f>result!E11</f>
        <v>p</v>
      </c>
      <c r="E16" s="19">
        <f>result!AD11</f>
        <v>1468</v>
      </c>
      <c r="F16" s="19">
        <f>result!AE11</f>
        <v>1486</v>
      </c>
      <c r="G16" s="19">
        <f>result!AF11</f>
        <v>1604</v>
      </c>
      <c r="H16" s="19">
        <f>result!AG11</f>
        <v>4558</v>
      </c>
      <c r="I16" s="48">
        <f>result!AH11</f>
        <v>189.91666666666666</v>
      </c>
      <c r="J16" s="14"/>
      <c r="K16" s="20">
        <v>12</v>
      </c>
      <c r="L16" s="18" t="str">
        <f>result!B19</f>
        <v>Anita Zdanovska</v>
      </c>
      <c r="M16" s="19" t="str">
        <f>result!C19</f>
        <v>Ten Pin</v>
      </c>
      <c r="N16" s="19" t="str">
        <f>result!E19</f>
        <v>d</v>
      </c>
      <c r="O16" s="19">
        <f>result!AD19</f>
        <v>958</v>
      </c>
      <c r="P16" s="19">
        <f>result!AE19</f>
        <v>1162</v>
      </c>
      <c r="Q16" s="19">
        <f>result!AF19</f>
        <v>1241</v>
      </c>
      <c r="R16" s="19">
        <f>result!AG19</f>
        <v>3361</v>
      </c>
      <c r="S16" s="48">
        <f>result!AH19</f>
        <v>140.04166666666666</v>
      </c>
    </row>
    <row r="17" spans="1:19" ht="15" customHeight="1">
      <c r="A17" s="20">
        <v>13</v>
      </c>
      <c r="B17" s="18" t="str">
        <f>result!B25</f>
        <v>Raimonds Zemītis</v>
      </c>
      <c r="C17" s="19" t="str">
        <f>result!C25</f>
        <v>Ten Pin</v>
      </c>
      <c r="D17" s="19" t="str">
        <f>result!E25</f>
        <v>p</v>
      </c>
      <c r="E17" s="19">
        <f>result!AD25</f>
        <v>1425</v>
      </c>
      <c r="F17" s="19">
        <f>result!AE25</f>
        <v>1632</v>
      </c>
      <c r="G17" s="19">
        <f>result!AF25</f>
        <v>1487</v>
      </c>
      <c r="H17" s="19">
        <f>result!AG25</f>
        <v>4544</v>
      </c>
      <c r="I17" s="48">
        <f>result!AH25</f>
        <v>189.33333333333334</v>
      </c>
      <c r="J17" s="14"/>
    </row>
    <row r="18" spans="1:19" ht="15" customHeight="1">
      <c r="A18" s="20">
        <v>14</v>
      </c>
      <c r="B18" s="18" t="str">
        <f>result!B39</f>
        <v>Ivars Volodko</v>
      </c>
      <c r="C18" s="19" t="str">
        <f>result!C39</f>
        <v>BBS</v>
      </c>
      <c r="D18" s="19" t="str">
        <f>result!E39</f>
        <v>p</v>
      </c>
      <c r="E18" s="19">
        <f>result!AD39</f>
        <v>1565</v>
      </c>
      <c r="F18" s="19">
        <f>result!AE39</f>
        <v>1492</v>
      </c>
      <c r="G18" s="19">
        <f>result!AF39</f>
        <v>1468</v>
      </c>
      <c r="H18" s="19">
        <f>result!AG39</f>
        <v>4525</v>
      </c>
      <c r="I18" s="48">
        <f>result!AH39</f>
        <v>188.54166666666666</v>
      </c>
      <c r="J18" s="14"/>
      <c r="K18" s="117" t="s">
        <v>173</v>
      </c>
      <c r="L18" s="118"/>
      <c r="M18" s="118"/>
      <c r="N18" s="118"/>
      <c r="O18" s="118"/>
      <c r="P18" s="118"/>
      <c r="Q18" s="118"/>
      <c r="R18" s="118"/>
      <c r="S18" s="119"/>
    </row>
    <row r="19" spans="1:19" ht="15" customHeight="1">
      <c r="A19" s="20">
        <v>15</v>
      </c>
      <c r="B19" s="18" t="str">
        <f>result!B36</f>
        <v>Julians Visockis</v>
      </c>
      <c r="C19" s="19" t="str">
        <f>result!C36</f>
        <v>Ten Pin</v>
      </c>
      <c r="D19" s="19" t="str">
        <f>result!E36</f>
        <v>p</v>
      </c>
      <c r="E19" s="19">
        <f>result!AD36</f>
        <v>1435</v>
      </c>
      <c r="F19" s="19">
        <f>result!AE36</f>
        <v>1538</v>
      </c>
      <c r="G19" s="19">
        <f>result!AF36</f>
        <v>1510</v>
      </c>
      <c r="H19" s="19">
        <f>result!AG36</f>
        <v>4483</v>
      </c>
      <c r="I19" s="48">
        <f>result!AH36</f>
        <v>186.79166666666666</v>
      </c>
      <c r="J19" s="14"/>
      <c r="K19" s="7" t="s">
        <v>33</v>
      </c>
      <c r="L19" s="8" t="s">
        <v>38</v>
      </c>
      <c r="M19" s="7" t="s">
        <v>31</v>
      </c>
      <c r="N19" s="7" t="s">
        <v>34</v>
      </c>
      <c r="O19" s="7" t="s">
        <v>2</v>
      </c>
      <c r="P19" s="7" t="s">
        <v>40</v>
      </c>
      <c r="Q19" s="7" t="s">
        <v>15</v>
      </c>
      <c r="R19" s="7" t="s">
        <v>42</v>
      </c>
      <c r="S19" s="7" t="s">
        <v>14</v>
      </c>
    </row>
    <row r="20" spans="1:19" ht="15" customHeight="1">
      <c r="A20" s="20">
        <v>16</v>
      </c>
      <c r="B20" s="18" t="str">
        <f>result!B60</f>
        <v>Arvils Sproģis</v>
      </c>
      <c r="C20" s="19" t="str">
        <f>result!C60</f>
        <v>Zelta Prizma</v>
      </c>
      <c r="D20" s="19" t="str">
        <f>result!E60</f>
        <v>s</v>
      </c>
      <c r="E20" s="19">
        <f>result!AD60</f>
        <v>1529</v>
      </c>
      <c r="F20" s="19">
        <f>result!AE60</f>
        <v>1394</v>
      </c>
      <c r="G20" s="19">
        <f>result!AF60</f>
        <v>1523</v>
      </c>
      <c r="H20" s="19">
        <f>result!AG60</f>
        <v>4446</v>
      </c>
      <c r="I20" s="48">
        <f>result!AH60</f>
        <v>185.25</v>
      </c>
      <c r="J20" s="14"/>
      <c r="K20" s="17">
        <v>1</v>
      </c>
      <c r="L20" s="18" t="str">
        <f>result!B27</f>
        <v xml:space="preserve">Reina Smikarsta </v>
      </c>
      <c r="M20" s="18" t="str">
        <f>result!C27</f>
        <v>A-Z boulings</v>
      </c>
      <c r="N20" s="19" t="str">
        <f>result!E27</f>
        <v>j</v>
      </c>
      <c r="O20" s="19">
        <f>result!AD27</f>
        <v>1418</v>
      </c>
      <c r="P20" s="19">
        <f>result!AE27</f>
        <v>1523</v>
      </c>
      <c r="Q20" s="19">
        <f>result!AF27</f>
        <v>1425</v>
      </c>
      <c r="R20" s="19">
        <f>result!AG27</f>
        <v>4366</v>
      </c>
      <c r="S20" s="48">
        <f>result!AH27</f>
        <v>181.91666666666666</v>
      </c>
    </row>
    <row r="21" spans="1:19" ht="15" customHeight="1">
      <c r="A21" s="20">
        <v>17</v>
      </c>
      <c r="B21" s="18" t="str">
        <f>result!B6</f>
        <v>Aivars Zizlāns</v>
      </c>
      <c r="C21" s="19" t="str">
        <f>result!C6</f>
        <v>A-Z boulings</v>
      </c>
      <c r="D21" s="19" t="str">
        <f>result!E6</f>
        <v>s</v>
      </c>
      <c r="E21" s="19">
        <f>result!AD6</f>
        <v>1519</v>
      </c>
      <c r="F21" s="19">
        <f>result!AE6</f>
        <v>1447</v>
      </c>
      <c r="G21" s="19">
        <f>result!AF6</f>
        <v>1401</v>
      </c>
      <c r="H21" s="19">
        <f>result!AG6</f>
        <v>4367</v>
      </c>
      <c r="I21" s="48">
        <f>result!AH6</f>
        <v>181.95833333333334</v>
      </c>
      <c r="J21" s="14"/>
      <c r="K21" s="17">
        <v>2</v>
      </c>
      <c r="L21" s="18" t="str">
        <f>result!B50</f>
        <v>Tomass Tereščenko</v>
      </c>
      <c r="M21" s="18" t="str">
        <f>result!C50</f>
        <v>A-Z boulings</v>
      </c>
      <c r="N21" s="19" t="str">
        <f>result!E50</f>
        <v>j</v>
      </c>
      <c r="O21" s="19">
        <f>result!AD50</f>
        <v>1352</v>
      </c>
      <c r="P21" s="19">
        <f>result!AE50</f>
        <v>1436</v>
      </c>
      <c r="Q21" s="19">
        <f>result!AF50</f>
        <v>1405</v>
      </c>
      <c r="R21" s="19">
        <f>result!AG50</f>
        <v>4193</v>
      </c>
      <c r="S21" s="48">
        <f>result!AH50</f>
        <v>174.70833333333334</v>
      </c>
    </row>
    <row r="22" spans="1:19" ht="15" customHeight="1">
      <c r="A22" s="20">
        <v>18</v>
      </c>
      <c r="B22" s="18" t="str">
        <f>result!B4</f>
        <v>Axel Wolf</v>
      </c>
      <c r="C22" s="19" t="str">
        <f>result!C4</f>
        <v>BBS</v>
      </c>
      <c r="D22" s="19" t="str">
        <f>result!E4</f>
        <v>s</v>
      </c>
      <c r="E22" s="19">
        <f>result!AD4</f>
        <v>1402</v>
      </c>
      <c r="F22" s="19">
        <f>result!AE4</f>
        <v>1591</v>
      </c>
      <c r="G22" s="19">
        <f>result!AF4</f>
        <v>1371</v>
      </c>
      <c r="H22" s="19">
        <f>result!AG4</f>
        <v>4364</v>
      </c>
      <c r="I22" s="48">
        <f>result!AH4</f>
        <v>181.83333333333334</v>
      </c>
      <c r="J22" s="14"/>
      <c r="K22" s="17">
        <v>3</v>
      </c>
      <c r="L22" s="18" t="str">
        <f>result!B30</f>
        <v>Aleksis Štokmanis</v>
      </c>
      <c r="M22" s="18" t="str">
        <f>result!C30</f>
        <v>Ten Pin</v>
      </c>
      <c r="N22" s="19" t="str">
        <f>result!E30</f>
        <v>j</v>
      </c>
      <c r="O22" s="19">
        <f>result!AD30</f>
        <v>1541</v>
      </c>
      <c r="P22" s="19">
        <f>result!AE30</f>
        <v>1322</v>
      </c>
      <c r="Q22" s="19">
        <f>result!AF30</f>
        <v>1294</v>
      </c>
      <c r="R22" s="19">
        <f>result!AG30</f>
        <v>4157</v>
      </c>
      <c r="S22" s="48">
        <f>result!AH30</f>
        <v>173.20833333333334</v>
      </c>
    </row>
    <row r="23" spans="1:19" ht="15" customHeight="1">
      <c r="A23" s="20">
        <v>19</v>
      </c>
      <c r="B23" s="18" t="str">
        <f>result!B22</f>
        <v>Valdis Skudra</v>
      </c>
      <c r="C23" s="19" t="str">
        <f>result!C22</f>
        <v>LABA</v>
      </c>
      <c r="D23" s="19" t="str">
        <f>result!E22</f>
        <v>s</v>
      </c>
      <c r="E23" s="19">
        <f>result!AD22</f>
        <v>1410</v>
      </c>
      <c r="F23" s="19">
        <f>result!AE22</f>
        <v>1604</v>
      </c>
      <c r="G23" s="19">
        <f>result!AF22</f>
        <v>1334</v>
      </c>
      <c r="H23" s="19">
        <f>result!AG22</f>
        <v>4348</v>
      </c>
      <c r="I23" s="48">
        <f>result!AH22</f>
        <v>181.16666666666666</v>
      </c>
      <c r="J23" s="14"/>
      <c r="K23" s="20">
        <v>4</v>
      </c>
      <c r="L23" s="18" t="str">
        <f>result!B59</f>
        <v>Artemijs Hudjakovs</v>
      </c>
      <c r="M23" s="18" t="str">
        <f>result!C59</f>
        <v>Ten Pin</v>
      </c>
      <c r="N23" s="19" t="str">
        <f>result!E59</f>
        <v>j</v>
      </c>
      <c r="O23" s="19">
        <f>result!AD59</f>
        <v>1253</v>
      </c>
      <c r="P23" s="19">
        <f>result!AE59</f>
        <v>1404</v>
      </c>
      <c r="Q23" s="19">
        <f>result!AF59</f>
        <v>1480</v>
      </c>
      <c r="R23" s="19">
        <f>result!AG59</f>
        <v>4137</v>
      </c>
      <c r="S23" s="48">
        <f>result!AH59</f>
        <v>172.375</v>
      </c>
    </row>
    <row r="24" spans="1:19" ht="15" customHeight="1">
      <c r="A24" s="20">
        <v>20</v>
      </c>
      <c r="B24" s="18" t="str">
        <f>result!B28</f>
        <v>Vladimirs Lagunovs</v>
      </c>
      <c r="C24" s="19" t="str">
        <f>result!C28</f>
        <v>Ten Pin</v>
      </c>
      <c r="D24" s="19" t="str">
        <f>result!E28</f>
        <v>s</v>
      </c>
      <c r="E24" s="19">
        <f>result!AD28</f>
        <v>1411</v>
      </c>
      <c r="F24" s="19">
        <f>result!AE28</f>
        <v>1451</v>
      </c>
      <c r="G24" s="19">
        <f>result!AF28</f>
        <v>1457</v>
      </c>
      <c r="H24" s="19">
        <f>result!AG28</f>
        <v>4319</v>
      </c>
      <c r="I24" s="48">
        <f>result!AH28</f>
        <v>179.95833333333334</v>
      </c>
      <c r="J24" s="14"/>
      <c r="K24" s="20">
        <v>5</v>
      </c>
      <c r="L24" s="18" t="str">
        <f>result!B62</f>
        <v>Raivo Minkevičs</v>
      </c>
      <c r="M24" s="18" t="str">
        <f>result!C62</f>
        <v>A-Z boulings</v>
      </c>
      <c r="N24" s="19" t="str">
        <f>result!E62</f>
        <v>j</v>
      </c>
      <c r="O24" s="19">
        <f>result!AD62</f>
        <v>1372</v>
      </c>
      <c r="P24" s="19">
        <f>result!AE62</f>
        <v>1389</v>
      </c>
      <c r="Q24" s="19">
        <f>result!AF62</f>
        <v>1329</v>
      </c>
      <c r="R24" s="19">
        <f>result!AG62</f>
        <v>4090</v>
      </c>
      <c r="S24" s="48">
        <f>result!AH62</f>
        <v>170.41666666666666</v>
      </c>
    </row>
    <row r="25" spans="1:19" ht="15" customHeight="1">
      <c r="A25" s="20">
        <v>21</v>
      </c>
      <c r="B25" s="18" t="str">
        <f>result!B53</f>
        <v>Haralds Zeidmanis</v>
      </c>
      <c r="C25" s="19" t="str">
        <f>result!C53</f>
        <v>Zelta Prizma</v>
      </c>
      <c r="D25" s="19" t="str">
        <f>result!E53</f>
        <v>s</v>
      </c>
      <c r="E25" s="19">
        <f>result!AD53</f>
        <v>1264</v>
      </c>
      <c r="F25" s="19">
        <f>result!AE53</f>
        <v>1500</v>
      </c>
      <c r="G25" s="19">
        <f>result!AF53</f>
        <v>1534</v>
      </c>
      <c r="H25" s="19">
        <f>result!AG53</f>
        <v>4298</v>
      </c>
      <c r="I25" s="48">
        <f>result!AH53</f>
        <v>179.08333333333334</v>
      </c>
      <c r="J25" s="14"/>
      <c r="K25" s="20">
        <v>6</v>
      </c>
      <c r="L25" s="18" t="str">
        <f>result!B65</f>
        <v>Odrija Buša</v>
      </c>
      <c r="M25" s="18" t="str">
        <f>result!C65</f>
        <v>BBS</v>
      </c>
      <c r="N25" s="19" t="s">
        <v>89</v>
      </c>
      <c r="O25" s="19">
        <f>result!AD65</f>
        <v>1174</v>
      </c>
      <c r="P25" s="19">
        <f>result!AE65</f>
        <v>1344</v>
      </c>
      <c r="Q25" s="19">
        <f>result!AF65</f>
        <v>1373</v>
      </c>
      <c r="R25" s="19">
        <f>result!AG65</f>
        <v>3891</v>
      </c>
      <c r="S25" s="48">
        <f>result!AH65</f>
        <v>162.125</v>
      </c>
    </row>
    <row r="26" spans="1:19" ht="15" customHeight="1">
      <c r="A26" s="20">
        <v>22</v>
      </c>
      <c r="B26" s="18" t="str">
        <f>result!B45</f>
        <v>Artūrs Perepjolkins</v>
      </c>
      <c r="C26" s="19" t="str">
        <f>result!C45</f>
        <v>LABA</v>
      </c>
      <c r="D26" s="19" t="str">
        <f>result!E45</f>
        <v>p</v>
      </c>
      <c r="E26" s="19">
        <f>result!AD45</f>
        <v>1378</v>
      </c>
      <c r="F26" s="19">
        <f>result!AE45</f>
        <v>1476</v>
      </c>
      <c r="G26" s="19">
        <f>result!AF45</f>
        <v>1435</v>
      </c>
      <c r="H26" s="19">
        <f>result!AG45</f>
        <v>4289</v>
      </c>
      <c r="I26" s="48">
        <f>result!AH45</f>
        <v>178.70833333333334</v>
      </c>
      <c r="J26" s="14"/>
      <c r="K26" s="20">
        <v>7</v>
      </c>
      <c r="L26" s="18" t="str">
        <f>result!B42</f>
        <v>Sabīne Rutka</v>
      </c>
      <c r="M26" s="18" t="str">
        <f>result!C42</f>
        <v>A-Z boulings</v>
      </c>
      <c r="N26" s="19" t="str">
        <f>result!E42</f>
        <v>j</v>
      </c>
      <c r="O26" s="19">
        <f>result!AD42</f>
        <v>1264</v>
      </c>
      <c r="P26" s="19">
        <f>result!AE42</f>
        <v>1324</v>
      </c>
      <c r="Q26" s="19">
        <f>result!AF42</f>
        <v>1277</v>
      </c>
      <c r="R26" s="19">
        <f>result!AG42</f>
        <v>3865</v>
      </c>
      <c r="S26" s="48">
        <f>result!AH42</f>
        <v>161.04166666666666</v>
      </c>
    </row>
    <row r="27" spans="1:19" ht="15" customHeight="1">
      <c r="A27" s="20">
        <v>23</v>
      </c>
      <c r="B27" s="18" t="str">
        <f>result!B56</f>
        <v>Edgars Poišs</v>
      </c>
      <c r="C27" s="19" t="str">
        <f>result!C56</f>
        <v>LABA</v>
      </c>
      <c r="D27" s="19" t="str">
        <f>result!E56</f>
        <v>p</v>
      </c>
      <c r="E27" s="19">
        <f>result!AD56</f>
        <v>1380</v>
      </c>
      <c r="F27" s="19">
        <f>result!AE56</f>
        <v>1528</v>
      </c>
      <c r="G27" s="19">
        <f>result!AF56</f>
        <v>1354</v>
      </c>
      <c r="H27" s="19">
        <f>result!AG56</f>
        <v>4262</v>
      </c>
      <c r="I27" s="48">
        <f>result!AH56</f>
        <v>177.58333333333334</v>
      </c>
      <c r="J27" s="14"/>
      <c r="K27" s="20">
        <v>8</v>
      </c>
      <c r="L27" s="18" t="str">
        <f>result!B47</f>
        <v>Tomass Dārziņš</v>
      </c>
      <c r="M27" s="18" t="str">
        <f>result!C47</f>
        <v>-</v>
      </c>
      <c r="N27" s="19" t="str">
        <f>result!E47</f>
        <v>j</v>
      </c>
      <c r="O27" s="19">
        <f>result!AD47</f>
        <v>1276</v>
      </c>
      <c r="P27" s="19">
        <f>result!AE47</f>
        <v>1230</v>
      </c>
      <c r="Q27" s="19">
        <f>result!AF47</f>
        <v>1242</v>
      </c>
      <c r="R27" s="19">
        <f>result!AG47</f>
        <v>3748</v>
      </c>
      <c r="S27" s="48">
        <f>result!AH47</f>
        <v>156.16666666666666</v>
      </c>
    </row>
    <row r="28" spans="1:19" ht="15" customHeight="1">
      <c r="A28" s="20">
        <v>24</v>
      </c>
      <c r="B28" s="18" t="str">
        <f>result!B37</f>
        <v>Jānis Zemītis</v>
      </c>
      <c r="C28" s="19" t="str">
        <f>result!C37</f>
        <v>Ten Pin</v>
      </c>
      <c r="D28" s="19" t="str">
        <f>result!E37</f>
        <v>p</v>
      </c>
      <c r="E28" s="19">
        <f>result!AD37</f>
        <v>1530</v>
      </c>
      <c r="F28" s="19">
        <f>result!AE37</f>
        <v>1469</v>
      </c>
      <c r="G28" s="19">
        <f>result!AF37</f>
        <v>1244</v>
      </c>
      <c r="H28" s="19">
        <f>result!AG37</f>
        <v>4243</v>
      </c>
      <c r="I28" s="48">
        <f>result!AH37</f>
        <v>176.79166666666666</v>
      </c>
      <c r="J28" s="14"/>
      <c r="K28" s="20">
        <v>9</v>
      </c>
      <c r="L28" s="18" t="str">
        <f>result!B52</f>
        <v>Inokentijs Hudjakovs</v>
      </c>
      <c r="M28" s="18" t="str">
        <f>result!C52</f>
        <v>Ten Pin</v>
      </c>
      <c r="N28" s="19" t="str">
        <f>result!E52</f>
        <v>j</v>
      </c>
      <c r="O28" s="19">
        <f>result!AD52</f>
        <v>1047</v>
      </c>
      <c r="P28" s="19">
        <f>result!AE52</f>
        <v>1190</v>
      </c>
      <c r="Q28" s="19">
        <f>result!AF52</f>
        <v>992</v>
      </c>
      <c r="R28" s="19">
        <f>result!AG52</f>
        <v>3229</v>
      </c>
      <c r="S28" s="48">
        <f>result!AH52</f>
        <v>134.54166666666666</v>
      </c>
    </row>
    <row r="29" spans="1:19" ht="15" customHeight="1">
      <c r="A29" s="20">
        <v>25</v>
      </c>
      <c r="B29" s="18" t="str">
        <f>result!B46</f>
        <v>Jānis Dzalbs</v>
      </c>
      <c r="C29" s="19" t="str">
        <f>result!C46</f>
        <v>Ten Pin</v>
      </c>
      <c r="D29" s="19" t="str">
        <f>result!E46</f>
        <v>p</v>
      </c>
      <c r="E29" s="19">
        <f>result!AD46</f>
        <v>1272</v>
      </c>
      <c r="F29" s="19">
        <f>result!AE46</f>
        <v>1490</v>
      </c>
      <c r="G29" s="19">
        <f>result!AF46</f>
        <v>1472</v>
      </c>
      <c r="H29" s="19">
        <f>result!AG46</f>
        <v>4234</v>
      </c>
      <c r="I29" s="48">
        <f>result!AH46</f>
        <v>176.41666666666666</v>
      </c>
    </row>
    <row r="30" spans="1:19" ht="15" customHeight="1">
      <c r="A30" s="20">
        <v>26</v>
      </c>
      <c r="B30" s="18" t="str">
        <f>result!B32</f>
        <v>Jānis Štokmanis</v>
      </c>
      <c r="C30" s="19" t="str">
        <f>result!C32</f>
        <v>Ten Pin</v>
      </c>
      <c r="D30" s="19" t="str">
        <f>result!E32</f>
        <v>p</v>
      </c>
      <c r="E30" s="19">
        <f>result!AD32</f>
        <v>1348</v>
      </c>
      <c r="F30" s="19">
        <f>result!AE32</f>
        <v>1652</v>
      </c>
      <c r="G30" s="19">
        <f>result!AF32</f>
        <v>1218</v>
      </c>
      <c r="H30" s="19">
        <f>result!AG32</f>
        <v>4218</v>
      </c>
      <c r="I30" s="48">
        <f>result!AH32</f>
        <v>175.75</v>
      </c>
      <c r="K30" s="117" t="s">
        <v>174</v>
      </c>
      <c r="L30" s="118"/>
      <c r="M30" s="118"/>
      <c r="N30" s="118"/>
      <c r="O30" s="118"/>
      <c r="P30" s="118"/>
      <c r="Q30" s="118"/>
      <c r="R30" s="118"/>
      <c r="S30" s="119"/>
    </row>
    <row r="31" spans="1:19" ht="15" customHeight="1">
      <c r="A31" s="20">
        <v>27</v>
      </c>
      <c r="B31" s="18" t="str">
        <f>result!B31</f>
        <v>Raimonds Rutenbergs</v>
      </c>
      <c r="C31" s="19" t="str">
        <f>result!C31</f>
        <v>LABA</v>
      </c>
      <c r="D31" s="19" t="str">
        <f>result!E31</f>
        <v>p</v>
      </c>
      <c r="E31" s="19">
        <f>result!AD31</f>
        <v>1428</v>
      </c>
      <c r="F31" s="19">
        <f>result!AE31</f>
        <v>1392</v>
      </c>
      <c r="G31" s="19">
        <f>result!AF31</f>
        <v>1378</v>
      </c>
      <c r="H31" s="19">
        <f>result!AG31</f>
        <v>4198</v>
      </c>
      <c r="I31" s="48">
        <f>result!AH31</f>
        <v>174.91666666666666</v>
      </c>
      <c r="K31" s="7" t="s">
        <v>33</v>
      </c>
      <c r="L31" s="8" t="s">
        <v>38</v>
      </c>
      <c r="M31" s="7" t="s">
        <v>31</v>
      </c>
      <c r="N31" s="7" t="s">
        <v>34</v>
      </c>
      <c r="O31" s="7" t="s">
        <v>2</v>
      </c>
      <c r="P31" s="7" t="s">
        <v>40</v>
      </c>
      <c r="Q31" s="7" t="s">
        <v>15</v>
      </c>
      <c r="R31" s="7" t="s">
        <v>42</v>
      </c>
      <c r="S31" s="7" t="s">
        <v>14</v>
      </c>
    </row>
    <row r="32" spans="1:19" ht="15" customHeight="1">
      <c r="A32" s="20">
        <v>28</v>
      </c>
      <c r="B32" s="18" t="str">
        <f>result!B50</f>
        <v>Tomass Tereščenko</v>
      </c>
      <c r="C32" s="19" t="str">
        <f>result!C50</f>
        <v>A-Z boulings</v>
      </c>
      <c r="D32" s="19" t="str">
        <f>result!E50</f>
        <v>j</v>
      </c>
      <c r="E32" s="19">
        <f>result!AD50</f>
        <v>1352</v>
      </c>
      <c r="F32" s="19">
        <f>result!AE50</f>
        <v>1436</v>
      </c>
      <c r="G32" s="19">
        <f>result!AF50</f>
        <v>1405</v>
      </c>
      <c r="H32" s="19">
        <f>result!AG50</f>
        <v>4193</v>
      </c>
      <c r="I32" s="48">
        <f>result!AH50</f>
        <v>174.70833333333334</v>
      </c>
      <c r="K32" s="17">
        <v>1</v>
      </c>
      <c r="L32" s="18" t="str">
        <f>result!B35</f>
        <v>Edmunds Jansons</v>
      </c>
      <c r="M32" s="18" t="str">
        <f>result!C35</f>
        <v>Zelta Prizma</v>
      </c>
      <c r="N32" s="19" t="str">
        <f>result!E35</f>
        <v>s</v>
      </c>
      <c r="O32" s="19">
        <f>result!AD35</f>
        <v>1620</v>
      </c>
      <c r="P32" s="19">
        <f>result!AE35</f>
        <v>1586</v>
      </c>
      <c r="Q32" s="19">
        <f>result!AF35</f>
        <v>1524</v>
      </c>
      <c r="R32" s="19">
        <f>result!AG35</f>
        <v>4730</v>
      </c>
      <c r="S32" s="48">
        <f>result!AH35</f>
        <v>197.08333333333334</v>
      </c>
    </row>
    <row r="33" spans="1:19" ht="15" customHeight="1">
      <c r="A33" s="20">
        <v>29</v>
      </c>
      <c r="B33" s="18" t="str">
        <f>result!B64</f>
        <v>Aivars Belickis</v>
      </c>
      <c r="C33" s="19" t="str">
        <f>result!C64</f>
        <v>LABA</v>
      </c>
      <c r="D33" s="19" t="str">
        <f>result!E64</f>
        <v>s</v>
      </c>
      <c r="E33" s="19">
        <f>result!AD64</f>
        <v>1281</v>
      </c>
      <c r="F33" s="19">
        <f>result!AE64</f>
        <v>1477</v>
      </c>
      <c r="G33" s="19">
        <f>result!AF64</f>
        <v>1420</v>
      </c>
      <c r="H33" s="19">
        <f>result!AG64</f>
        <v>4178</v>
      </c>
      <c r="I33" s="48">
        <f>result!AH64</f>
        <v>174.08333333333334</v>
      </c>
      <c r="K33" s="17">
        <v>2</v>
      </c>
      <c r="L33" s="18" t="str">
        <f>result!B13</f>
        <v>Ivars Vinters</v>
      </c>
      <c r="M33" s="18" t="str">
        <f>result!C13</f>
        <v>A-Z boulings</v>
      </c>
      <c r="N33" s="19" t="str">
        <f>result!E13</f>
        <v>s</v>
      </c>
      <c r="O33" s="19">
        <f>result!AD13</f>
        <v>1676</v>
      </c>
      <c r="P33" s="19">
        <f>result!AE13</f>
        <v>1468</v>
      </c>
      <c r="Q33" s="19">
        <f>result!AF13</f>
        <v>1584</v>
      </c>
      <c r="R33" s="19">
        <f>result!AG13</f>
        <v>4728</v>
      </c>
      <c r="S33" s="48">
        <f>result!AH13</f>
        <v>197</v>
      </c>
    </row>
    <row r="34" spans="1:19" ht="15" customHeight="1">
      <c r="A34" s="20">
        <v>30</v>
      </c>
      <c r="B34" s="18" t="str">
        <f>result!B54</f>
        <v>Jānis Ļaksa</v>
      </c>
      <c r="C34" s="19" t="str">
        <f>result!C54</f>
        <v>Ten Pin</v>
      </c>
      <c r="D34" s="19" t="str">
        <f>result!E54</f>
        <v>s</v>
      </c>
      <c r="E34" s="19">
        <f>result!AD54</f>
        <v>1415</v>
      </c>
      <c r="F34" s="19">
        <f>result!AE54</f>
        <v>1361</v>
      </c>
      <c r="G34" s="19">
        <f>result!AF54</f>
        <v>1395</v>
      </c>
      <c r="H34" s="19">
        <f>result!AG54</f>
        <v>4171</v>
      </c>
      <c r="I34" s="48">
        <f>result!AH54</f>
        <v>173.79166666666666</v>
      </c>
      <c r="K34" s="17">
        <v>3</v>
      </c>
      <c r="L34" s="18" t="str">
        <f>result!B60</f>
        <v>Arvils Sproģis</v>
      </c>
      <c r="M34" s="18" t="str">
        <f>result!C60</f>
        <v>Zelta Prizma</v>
      </c>
      <c r="N34" s="19" t="str">
        <f>result!E60</f>
        <v>s</v>
      </c>
      <c r="O34" s="19">
        <f>result!AD60</f>
        <v>1529</v>
      </c>
      <c r="P34" s="19">
        <f>result!AE60</f>
        <v>1394</v>
      </c>
      <c r="Q34" s="19">
        <f>result!AF60</f>
        <v>1523</v>
      </c>
      <c r="R34" s="19">
        <f>result!AG60</f>
        <v>4446</v>
      </c>
      <c r="S34" s="48">
        <f>result!AH60</f>
        <v>185.25</v>
      </c>
    </row>
    <row r="35" spans="1:19" ht="15" customHeight="1">
      <c r="A35" s="20">
        <v>31</v>
      </c>
      <c r="B35" s="18" t="str">
        <f>result!B30</f>
        <v>Aleksis Štokmanis</v>
      </c>
      <c r="C35" s="19" t="str">
        <f>result!C30</f>
        <v>Ten Pin</v>
      </c>
      <c r="D35" s="19" t="str">
        <f>result!E30</f>
        <v>j</v>
      </c>
      <c r="E35" s="19">
        <f>result!AD30</f>
        <v>1541</v>
      </c>
      <c r="F35" s="19">
        <f>result!AE30</f>
        <v>1322</v>
      </c>
      <c r="G35" s="19">
        <f>result!AF30</f>
        <v>1294</v>
      </c>
      <c r="H35" s="19">
        <f>result!AG30</f>
        <v>4157</v>
      </c>
      <c r="I35" s="48">
        <f>result!AH30</f>
        <v>173.20833333333334</v>
      </c>
      <c r="K35" s="20">
        <v>4</v>
      </c>
      <c r="L35" s="18" t="str">
        <f>result!B6</f>
        <v>Aivars Zizlāns</v>
      </c>
      <c r="M35" s="18" t="str">
        <f>result!C6</f>
        <v>A-Z boulings</v>
      </c>
      <c r="N35" s="19" t="str">
        <f>result!E6</f>
        <v>s</v>
      </c>
      <c r="O35" s="19">
        <f>result!AD6</f>
        <v>1519</v>
      </c>
      <c r="P35" s="19">
        <f>result!AE6</f>
        <v>1447</v>
      </c>
      <c r="Q35" s="19">
        <f>result!AF6</f>
        <v>1401</v>
      </c>
      <c r="R35" s="19">
        <f>result!AG6</f>
        <v>4367</v>
      </c>
      <c r="S35" s="48">
        <f>result!AH6</f>
        <v>181.95833333333334</v>
      </c>
    </row>
    <row r="36" spans="1:19" ht="15" customHeight="1">
      <c r="A36" s="20">
        <v>32</v>
      </c>
      <c r="B36" s="18" t="str">
        <f>result!B17</f>
        <v>Aleksandrs Ručevics</v>
      </c>
      <c r="C36" s="19" t="str">
        <f>result!C17</f>
        <v>A-Z boulings</v>
      </c>
      <c r="D36" s="19" t="str">
        <f>result!E17</f>
        <v>s</v>
      </c>
      <c r="E36" s="19">
        <f>result!AD17</f>
        <v>1468</v>
      </c>
      <c r="F36" s="19">
        <f>result!AE17</f>
        <v>1324</v>
      </c>
      <c r="G36" s="19">
        <f>result!AF17</f>
        <v>1351</v>
      </c>
      <c r="H36" s="19">
        <f>result!AG17</f>
        <v>4143</v>
      </c>
      <c r="I36" s="48">
        <f>result!AH17</f>
        <v>172.625</v>
      </c>
      <c r="K36" s="20">
        <v>5</v>
      </c>
      <c r="L36" s="18" t="str">
        <f>result!B4</f>
        <v>Axel Wolf</v>
      </c>
      <c r="M36" s="18" t="str">
        <f>result!C4</f>
        <v>BBS</v>
      </c>
      <c r="N36" s="19" t="str">
        <f>result!E4</f>
        <v>s</v>
      </c>
      <c r="O36" s="19">
        <f>result!AD4</f>
        <v>1402</v>
      </c>
      <c r="P36" s="19">
        <f>result!AE4</f>
        <v>1591</v>
      </c>
      <c r="Q36" s="19">
        <f>result!AF4</f>
        <v>1371</v>
      </c>
      <c r="R36" s="19">
        <f>result!AG4</f>
        <v>4364</v>
      </c>
      <c r="S36" s="48">
        <f>result!AH4</f>
        <v>181.83333333333334</v>
      </c>
    </row>
    <row r="37" spans="1:19" ht="15" customHeight="1">
      <c r="A37" s="20">
        <v>33</v>
      </c>
      <c r="B37" s="18" t="str">
        <f>result!B44</f>
        <v>Artis Zeverts-Rivza</v>
      </c>
      <c r="C37" s="19" t="str">
        <f>result!C44</f>
        <v>A-Z boulings</v>
      </c>
      <c r="D37" s="19" t="str">
        <f>result!E44</f>
        <v>p</v>
      </c>
      <c r="E37" s="19">
        <f>result!AD44</f>
        <v>1395</v>
      </c>
      <c r="F37" s="19">
        <f>result!AE44</f>
        <v>1353</v>
      </c>
      <c r="G37" s="19">
        <f>result!AF44</f>
        <v>1394</v>
      </c>
      <c r="H37" s="19">
        <f>result!AG44</f>
        <v>4142</v>
      </c>
      <c r="I37" s="48">
        <f>result!AH44</f>
        <v>172.58333333333334</v>
      </c>
      <c r="K37" s="20">
        <v>6</v>
      </c>
      <c r="L37" s="18" t="str">
        <f>result!B22</f>
        <v>Valdis Skudra</v>
      </c>
      <c r="M37" s="18" t="str">
        <f>result!C22</f>
        <v>LABA</v>
      </c>
      <c r="N37" s="19" t="str">
        <f>result!E22</f>
        <v>s</v>
      </c>
      <c r="O37" s="19">
        <f>result!AD22</f>
        <v>1410</v>
      </c>
      <c r="P37" s="19">
        <f>result!AE22</f>
        <v>1604</v>
      </c>
      <c r="Q37" s="19">
        <f>result!AF22</f>
        <v>1334</v>
      </c>
      <c r="R37" s="19">
        <f>result!AG22</f>
        <v>4348</v>
      </c>
      <c r="S37" s="48">
        <f>result!AH22</f>
        <v>181.16666666666666</v>
      </c>
    </row>
    <row r="38" spans="1:19" ht="15" customHeight="1">
      <c r="A38" s="20">
        <v>34</v>
      </c>
      <c r="B38" s="18" t="str">
        <f>result!B59</f>
        <v>Artemijs Hudjakovs</v>
      </c>
      <c r="C38" s="19" t="str">
        <f>result!C59</f>
        <v>Ten Pin</v>
      </c>
      <c r="D38" s="19" t="str">
        <f>result!E59</f>
        <v>j</v>
      </c>
      <c r="E38" s="19">
        <f>result!AD59</f>
        <v>1253</v>
      </c>
      <c r="F38" s="19">
        <f>result!AE59</f>
        <v>1404</v>
      </c>
      <c r="G38" s="19">
        <f>result!AF59</f>
        <v>1480</v>
      </c>
      <c r="H38" s="19">
        <f>result!AG59</f>
        <v>4137</v>
      </c>
      <c r="I38" s="48">
        <f>result!AH59</f>
        <v>172.375</v>
      </c>
      <c r="K38" s="20">
        <v>7</v>
      </c>
      <c r="L38" s="18" t="str">
        <f>result!B28</f>
        <v>Vladimirs Lagunovs</v>
      </c>
      <c r="M38" s="18" t="str">
        <f>result!C28</f>
        <v>Ten Pin</v>
      </c>
      <c r="N38" s="19" t="str">
        <f>result!E28</f>
        <v>s</v>
      </c>
      <c r="O38" s="19">
        <f>result!AD28</f>
        <v>1411</v>
      </c>
      <c r="P38" s="19">
        <f>result!AE28</f>
        <v>1451</v>
      </c>
      <c r="Q38" s="19">
        <f>result!AF28</f>
        <v>1457</v>
      </c>
      <c r="R38" s="19">
        <f>result!AG28</f>
        <v>4319</v>
      </c>
      <c r="S38" s="48">
        <f>result!AH28</f>
        <v>179.95833333333334</v>
      </c>
    </row>
    <row r="39" spans="1:19" ht="15" customHeight="1">
      <c r="A39" s="20">
        <v>35</v>
      </c>
      <c r="B39" s="18" t="str">
        <f>result!B34</f>
        <v>Māris Štokmanis</v>
      </c>
      <c r="C39" s="19" t="str">
        <f>result!C34</f>
        <v>Ten Pin</v>
      </c>
      <c r="D39" s="19" t="str">
        <f>result!E34</f>
        <v>s</v>
      </c>
      <c r="E39" s="19">
        <f>result!AD34</f>
        <v>1342</v>
      </c>
      <c r="F39" s="19">
        <f>result!AE34</f>
        <v>1452</v>
      </c>
      <c r="G39" s="19">
        <f>result!AF34</f>
        <v>1338</v>
      </c>
      <c r="H39" s="19">
        <f>result!AG34</f>
        <v>4132</v>
      </c>
      <c r="I39" s="48">
        <f>result!AH34</f>
        <v>172.16666666666666</v>
      </c>
      <c r="K39" s="20">
        <v>8</v>
      </c>
      <c r="L39" s="18" t="str">
        <f>result!B53</f>
        <v>Haralds Zeidmanis</v>
      </c>
      <c r="M39" s="18" t="str">
        <f>result!C53</f>
        <v>Zelta Prizma</v>
      </c>
      <c r="N39" s="19" t="str">
        <f>result!E53</f>
        <v>s</v>
      </c>
      <c r="O39" s="19">
        <f>result!AD53</f>
        <v>1264</v>
      </c>
      <c r="P39" s="19">
        <f>result!AE53</f>
        <v>1500</v>
      </c>
      <c r="Q39" s="19">
        <f>result!AF53</f>
        <v>1534</v>
      </c>
      <c r="R39" s="19">
        <f>result!AG53</f>
        <v>4298</v>
      </c>
      <c r="S39" s="48">
        <f>result!AH53</f>
        <v>179.08333333333334</v>
      </c>
    </row>
    <row r="40" spans="1:19" ht="15" customHeight="1">
      <c r="A40" s="20">
        <v>36</v>
      </c>
      <c r="B40" s="18" t="str">
        <f>result!B41</f>
        <v>Ivars Vizulis</v>
      </c>
      <c r="C40" s="19" t="str">
        <f>result!C41</f>
        <v>LABA</v>
      </c>
      <c r="D40" s="19" t="str">
        <f>result!E41</f>
        <v>s</v>
      </c>
      <c r="E40" s="19">
        <f>result!AD41</f>
        <v>1347</v>
      </c>
      <c r="F40" s="19">
        <f>result!AE41</f>
        <v>1306</v>
      </c>
      <c r="G40" s="19">
        <f>result!AF41</f>
        <v>1461</v>
      </c>
      <c r="H40" s="19">
        <f>result!AG41</f>
        <v>4114</v>
      </c>
      <c r="I40" s="48">
        <f>result!AH41</f>
        <v>171.41666666666666</v>
      </c>
      <c r="K40" s="20">
        <v>9</v>
      </c>
      <c r="L40" s="18" t="str">
        <f>result!B64</f>
        <v>Aivars Belickis</v>
      </c>
      <c r="M40" s="18" t="str">
        <f>result!C64</f>
        <v>LABA</v>
      </c>
      <c r="N40" s="19" t="str">
        <f>result!E64</f>
        <v>s</v>
      </c>
      <c r="O40" s="19">
        <f>result!AD64</f>
        <v>1281</v>
      </c>
      <c r="P40" s="19">
        <f>result!AE64</f>
        <v>1477</v>
      </c>
      <c r="Q40" s="19">
        <f>result!AF64</f>
        <v>1420</v>
      </c>
      <c r="R40" s="19">
        <f>result!AG64</f>
        <v>4178</v>
      </c>
      <c r="S40" s="48">
        <f>result!AH64</f>
        <v>174.08333333333334</v>
      </c>
    </row>
    <row r="41" spans="1:19" ht="15" customHeight="1">
      <c r="A41" s="20">
        <v>37</v>
      </c>
      <c r="B41" s="18" t="str">
        <f>result!B63</f>
        <v>Jurijs Dumcevs</v>
      </c>
      <c r="C41" s="19" t="str">
        <f>result!C63</f>
        <v>Ten Pin</v>
      </c>
      <c r="D41" s="19" t="str">
        <f>result!E63</f>
        <v>s</v>
      </c>
      <c r="E41" s="19">
        <f>result!AD63</f>
        <v>1438</v>
      </c>
      <c r="F41" s="19">
        <f>result!AE63</f>
        <v>1313</v>
      </c>
      <c r="G41" s="19">
        <f>result!AF63</f>
        <v>1340</v>
      </c>
      <c r="H41" s="19">
        <f>result!AG63</f>
        <v>4091</v>
      </c>
      <c r="I41" s="48">
        <f>result!AH63</f>
        <v>170.45833333333334</v>
      </c>
      <c r="K41" s="20">
        <v>10</v>
      </c>
      <c r="L41" s="18" t="str">
        <f>result!B54</f>
        <v>Jānis Ļaksa</v>
      </c>
      <c r="M41" s="18" t="str">
        <f>result!C54</f>
        <v>Ten Pin</v>
      </c>
      <c r="N41" s="19" t="str">
        <f>result!E54</f>
        <v>s</v>
      </c>
      <c r="O41" s="19">
        <f>result!AD54</f>
        <v>1415</v>
      </c>
      <c r="P41" s="19">
        <f>result!AE54</f>
        <v>1361</v>
      </c>
      <c r="Q41" s="19">
        <f>result!AF54</f>
        <v>1395</v>
      </c>
      <c r="R41" s="19">
        <f>result!AG54</f>
        <v>4171</v>
      </c>
      <c r="S41" s="48">
        <f>result!AH54</f>
        <v>173.79166666666666</v>
      </c>
    </row>
    <row r="42" spans="1:19" ht="15" customHeight="1">
      <c r="A42" s="20">
        <v>38</v>
      </c>
      <c r="B42" s="18" t="str">
        <f>result!B62</f>
        <v>Raivo Minkevičs</v>
      </c>
      <c r="C42" s="19" t="str">
        <f>result!C62</f>
        <v>A-Z boulings</v>
      </c>
      <c r="D42" s="19" t="str">
        <f>result!E62</f>
        <v>j</v>
      </c>
      <c r="E42" s="19">
        <f>result!AD62</f>
        <v>1372</v>
      </c>
      <c r="F42" s="19">
        <f>result!AE62</f>
        <v>1389</v>
      </c>
      <c r="G42" s="19">
        <f>result!AF62</f>
        <v>1329</v>
      </c>
      <c r="H42" s="19">
        <f>result!AG62</f>
        <v>4090</v>
      </c>
      <c r="I42" s="48">
        <f>result!AH62</f>
        <v>170.41666666666666</v>
      </c>
      <c r="K42" s="20">
        <v>11</v>
      </c>
      <c r="L42" s="18" t="str">
        <f>result!B17</f>
        <v>Aleksandrs Ručevics</v>
      </c>
      <c r="M42" s="18" t="str">
        <f>result!C17</f>
        <v>A-Z boulings</v>
      </c>
      <c r="N42" s="19" t="str">
        <f>result!E17</f>
        <v>s</v>
      </c>
      <c r="O42" s="19">
        <f>result!AD17</f>
        <v>1468</v>
      </c>
      <c r="P42" s="19">
        <f>result!AE17</f>
        <v>1324</v>
      </c>
      <c r="Q42" s="19">
        <f>result!AF17</f>
        <v>1351</v>
      </c>
      <c r="R42" s="19">
        <f>result!AG17</f>
        <v>4143</v>
      </c>
      <c r="S42" s="48">
        <f>result!AH17</f>
        <v>172.625</v>
      </c>
    </row>
    <row r="43" spans="1:19" ht="15" customHeight="1">
      <c r="A43" s="20">
        <v>39</v>
      </c>
      <c r="B43" s="18" t="str">
        <f>result!B20</f>
        <v>Guntārs Beisons</v>
      </c>
      <c r="C43" s="19" t="str">
        <f>result!C20</f>
        <v>Ten Pin</v>
      </c>
      <c r="D43" s="19" t="str">
        <f>result!E20</f>
        <v>s</v>
      </c>
      <c r="E43" s="19">
        <f>result!AD20</f>
        <v>1388</v>
      </c>
      <c r="F43" s="19">
        <f>result!AE20</f>
        <v>1319</v>
      </c>
      <c r="G43" s="19">
        <f>result!AF20</f>
        <v>1381</v>
      </c>
      <c r="H43" s="19">
        <f>result!AG20</f>
        <v>4088</v>
      </c>
      <c r="I43" s="48">
        <f>result!AH20</f>
        <v>170.33333333333334</v>
      </c>
      <c r="K43" s="20">
        <v>12</v>
      </c>
      <c r="L43" s="18" t="str">
        <f>result!B34</f>
        <v>Māris Štokmanis</v>
      </c>
      <c r="M43" s="18" t="str">
        <f>result!C34</f>
        <v>Ten Pin</v>
      </c>
      <c r="N43" s="19" t="str">
        <f>result!E34</f>
        <v>s</v>
      </c>
      <c r="O43" s="19">
        <f>result!AD34</f>
        <v>1342</v>
      </c>
      <c r="P43" s="19">
        <f>result!AE34</f>
        <v>1452</v>
      </c>
      <c r="Q43" s="19">
        <f>result!AF34</f>
        <v>1338</v>
      </c>
      <c r="R43" s="19">
        <f>result!AG34</f>
        <v>4132</v>
      </c>
      <c r="S43" s="48">
        <f>result!AH34</f>
        <v>172.16666666666666</v>
      </c>
    </row>
    <row r="44" spans="1:19" ht="15" customHeight="1">
      <c r="A44" s="20">
        <v>40</v>
      </c>
      <c r="B44" s="18" t="str">
        <f>result!B49</f>
        <v>Mārtiņš Vilnis</v>
      </c>
      <c r="C44" s="19" t="str">
        <f>result!C49</f>
        <v>LABA</v>
      </c>
      <c r="D44" s="19" t="str">
        <f>result!E49</f>
        <v>p</v>
      </c>
      <c r="E44" s="19">
        <f>result!AD49</f>
        <v>1265</v>
      </c>
      <c r="F44" s="19">
        <f>result!AE49</f>
        <v>1351</v>
      </c>
      <c r="G44" s="19">
        <f>result!AF49</f>
        <v>1472</v>
      </c>
      <c r="H44" s="19">
        <f>result!AG49</f>
        <v>4088</v>
      </c>
      <c r="I44" s="48">
        <f>result!AH49</f>
        <v>170.33333333333334</v>
      </c>
      <c r="K44" s="20">
        <v>13</v>
      </c>
      <c r="L44" s="18" t="str">
        <f>result!B41</f>
        <v>Ivars Vizulis</v>
      </c>
      <c r="M44" s="18" t="str">
        <f>result!C41</f>
        <v>LABA</v>
      </c>
      <c r="N44" s="19" t="str">
        <f>result!E41</f>
        <v>s</v>
      </c>
      <c r="O44" s="19">
        <f>result!AD41</f>
        <v>1347</v>
      </c>
      <c r="P44" s="19">
        <f>result!AE41</f>
        <v>1306</v>
      </c>
      <c r="Q44" s="19">
        <f>result!AF41</f>
        <v>1461</v>
      </c>
      <c r="R44" s="19">
        <f>result!AG41</f>
        <v>4114</v>
      </c>
      <c r="S44" s="48">
        <f>result!AH41</f>
        <v>171.41666666666666</v>
      </c>
    </row>
    <row r="45" spans="1:19" ht="15" customHeight="1">
      <c r="A45" s="20">
        <v>41</v>
      </c>
      <c r="B45" s="18" t="str">
        <f>result!B57</f>
        <v>Ģirts Priekulis</v>
      </c>
      <c r="C45" s="19" t="str">
        <f>result!C57</f>
        <v>LABA</v>
      </c>
      <c r="D45" s="19" t="str">
        <f>result!E57</f>
        <v>p</v>
      </c>
      <c r="E45" s="19">
        <f>result!AD57</f>
        <v>1361</v>
      </c>
      <c r="F45" s="19">
        <f>result!AE57</f>
        <v>1439</v>
      </c>
      <c r="G45" s="19">
        <f>result!AF57</f>
        <v>1279</v>
      </c>
      <c r="H45" s="19">
        <f>result!AG57</f>
        <v>4079</v>
      </c>
      <c r="I45" s="48">
        <f>result!AH57</f>
        <v>169.95833333333334</v>
      </c>
      <c r="K45" s="20">
        <v>14</v>
      </c>
      <c r="L45" s="18" t="str">
        <f>result!B63</f>
        <v>Jurijs Dumcevs</v>
      </c>
      <c r="M45" s="18" t="str">
        <f>result!C63</f>
        <v>Ten Pin</v>
      </c>
      <c r="N45" s="19" t="str">
        <f>result!E63</f>
        <v>s</v>
      </c>
      <c r="O45" s="19">
        <f>result!AD63</f>
        <v>1438</v>
      </c>
      <c r="P45" s="19">
        <f>result!AE63</f>
        <v>1313</v>
      </c>
      <c r="Q45" s="19">
        <f>result!AF63</f>
        <v>1340</v>
      </c>
      <c r="R45" s="19">
        <f>result!AG63</f>
        <v>4091</v>
      </c>
      <c r="S45" s="48">
        <f>result!AH63</f>
        <v>170.45833333333334</v>
      </c>
    </row>
    <row r="46" spans="1:19" ht="15" customHeight="1">
      <c r="A46" s="20">
        <v>42</v>
      </c>
      <c r="B46" s="18" t="str">
        <f>result!B23</f>
        <v>Māris Dukurs</v>
      </c>
      <c r="C46" s="19" t="str">
        <f>result!C23</f>
        <v>Ten Pin</v>
      </c>
      <c r="D46" s="19" t="str">
        <f>result!E23</f>
        <v>p</v>
      </c>
      <c r="E46" s="19">
        <f>result!AD23</f>
        <v>1181</v>
      </c>
      <c r="F46" s="19">
        <f>result!AE23</f>
        <v>1459</v>
      </c>
      <c r="G46" s="19">
        <f>result!AF23</f>
        <v>1383</v>
      </c>
      <c r="H46" s="19">
        <f>result!AG23</f>
        <v>4023</v>
      </c>
      <c r="I46" s="48">
        <f>result!AH23</f>
        <v>167.625</v>
      </c>
      <c r="K46" s="20">
        <v>15</v>
      </c>
      <c r="L46" s="18" t="str">
        <f>result!B20</f>
        <v>Guntārs Beisons</v>
      </c>
      <c r="M46" s="18" t="str">
        <f>result!C20</f>
        <v>Ten Pin</v>
      </c>
      <c r="N46" s="19" t="str">
        <f>result!E20</f>
        <v>s</v>
      </c>
      <c r="O46" s="19">
        <f>result!AD20</f>
        <v>1388</v>
      </c>
      <c r="P46" s="19">
        <f>result!AE20</f>
        <v>1319</v>
      </c>
      <c r="Q46" s="19">
        <f>result!AF20</f>
        <v>1381</v>
      </c>
      <c r="R46" s="19">
        <f>result!AG20</f>
        <v>4088</v>
      </c>
      <c r="S46" s="48">
        <f>result!AH20</f>
        <v>170.33333333333334</v>
      </c>
    </row>
    <row r="47" spans="1:19" ht="15" customHeight="1">
      <c r="A47" s="20">
        <v>43</v>
      </c>
      <c r="B47" s="18" t="str">
        <f>result!B12</f>
        <v>Ints Krievkalns</v>
      </c>
      <c r="C47" s="19" t="str">
        <f>result!C12</f>
        <v>A-Z boulings</v>
      </c>
      <c r="D47" s="19" t="str">
        <f>result!E12</f>
        <v>s</v>
      </c>
      <c r="E47" s="19">
        <f>result!AD12</f>
        <v>1246</v>
      </c>
      <c r="F47" s="19">
        <f>result!AE12</f>
        <v>1403</v>
      </c>
      <c r="G47" s="19">
        <f>result!AF12</f>
        <v>1334</v>
      </c>
      <c r="H47" s="19">
        <f>result!AG12</f>
        <v>3983</v>
      </c>
      <c r="I47" s="48">
        <f>result!AH12</f>
        <v>165.95833333333334</v>
      </c>
      <c r="K47" s="20">
        <v>16</v>
      </c>
      <c r="L47" s="18" t="str">
        <f>result!B12</f>
        <v>Ints Krievkalns</v>
      </c>
      <c r="M47" s="18" t="str">
        <f>result!C12</f>
        <v>A-Z boulings</v>
      </c>
      <c r="N47" s="19" t="str">
        <f>result!E12</f>
        <v>s</v>
      </c>
      <c r="O47" s="19">
        <f>result!AD12</f>
        <v>1246</v>
      </c>
      <c r="P47" s="19">
        <f>result!AE12</f>
        <v>1403</v>
      </c>
      <c r="Q47" s="19">
        <f>result!AF12</f>
        <v>1334</v>
      </c>
      <c r="R47" s="19">
        <f>result!AG12</f>
        <v>3983</v>
      </c>
      <c r="S47" s="48">
        <f>result!AH12</f>
        <v>165.95833333333334</v>
      </c>
    </row>
    <row r="48" spans="1:19" ht="15" customHeight="1">
      <c r="A48" s="20">
        <v>44</v>
      </c>
      <c r="B48" s="18" t="str">
        <f>result!B40</f>
        <v>Andrejs Zilgalvis</v>
      </c>
      <c r="C48" s="19" t="str">
        <f>result!C40</f>
        <v>Zelta Prizma</v>
      </c>
      <c r="D48" s="19" t="str">
        <f>result!E40</f>
        <v>s</v>
      </c>
      <c r="E48" s="19">
        <f>result!AD40</f>
        <v>1342</v>
      </c>
      <c r="F48" s="19">
        <f>result!AE40</f>
        <v>1364</v>
      </c>
      <c r="G48" s="19">
        <f>result!AF40</f>
        <v>1271</v>
      </c>
      <c r="H48" s="19">
        <f>result!AG40</f>
        <v>3977</v>
      </c>
      <c r="I48" s="48">
        <f>result!AH40</f>
        <v>165.70833333333334</v>
      </c>
      <c r="K48" s="20">
        <v>17</v>
      </c>
      <c r="L48" s="18" t="str">
        <f>result!B40</f>
        <v>Andrejs Zilgalvis</v>
      </c>
      <c r="M48" s="18" t="str">
        <f>result!C40</f>
        <v>Zelta Prizma</v>
      </c>
      <c r="N48" s="19" t="str">
        <f>result!E40</f>
        <v>s</v>
      </c>
      <c r="O48" s="19">
        <f>result!AD40</f>
        <v>1342</v>
      </c>
      <c r="P48" s="19">
        <f>result!AE40</f>
        <v>1364</v>
      </c>
      <c r="Q48" s="19">
        <f>result!AF40</f>
        <v>1271</v>
      </c>
      <c r="R48" s="19">
        <f>result!AG40</f>
        <v>3977</v>
      </c>
      <c r="S48" s="48">
        <f>result!AH40</f>
        <v>165.70833333333334</v>
      </c>
    </row>
    <row r="49" spans="1:19" ht="15" customHeight="1">
      <c r="A49" s="20">
        <v>45</v>
      </c>
      <c r="B49" s="18" t="str">
        <f>result!B15</f>
        <v>Maksims Gerasmenko</v>
      </c>
      <c r="C49" s="19" t="str">
        <f>result!C15</f>
        <v>LABA</v>
      </c>
      <c r="D49" s="19" t="str">
        <f>result!E15</f>
        <v>p</v>
      </c>
      <c r="E49" s="19">
        <f>result!AD15</f>
        <v>1316</v>
      </c>
      <c r="F49" s="19">
        <f>result!AE15</f>
        <v>1392</v>
      </c>
      <c r="G49" s="19">
        <f>result!AF15</f>
        <v>1260</v>
      </c>
      <c r="H49" s="19">
        <f>result!AG15</f>
        <v>3968</v>
      </c>
      <c r="I49" s="48">
        <f>result!AH15</f>
        <v>165.33333333333334</v>
      </c>
      <c r="K49" s="20">
        <v>18</v>
      </c>
      <c r="L49" s="18" t="str">
        <f>result!B18</f>
        <v>Aivars Dolģis</v>
      </c>
      <c r="M49" s="18" t="str">
        <f>result!C18</f>
        <v>LABA</v>
      </c>
      <c r="N49" s="19" t="str">
        <f>result!E18</f>
        <v>s</v>
      </c>
      <c r="O49" s="19">
        <f>result!AD18</f>
        <v>1228</v>
      </c>
      <c r="P49" s="19">
        <f>result!AE18</f>
        <v>1269</v>
      </c>
      <c r="Q49" s="19">
        <f>result!AF18</f>
        <v>1268</v>
      </c>
      <c r="R49" s="19">
        <f>result!AG18</f>
        <v>3765</v>
      </c>
      <c r="S49" s="48">
        <f>result!AH18</f>
        <v>156.875</v>
      </c>
    </row>
    <row r="50" spans="1:19" ht="15" customHeight="1">
      <c r="A50" s="20">
        <v>46</v>
      </c>
      <c r="B50" s="18" t="str">
        <f>result!B7</f>
        <v>Normunds Bundzenieks</v>
      </c>
      <c r="C50" s="19" t="str">
        <f>result!C7</f>
        <v>LABA</v>
      </c>
      <c r="D50" s="19" t="str">
        <f>result!E7</f>
        <v>p</v>
      </c>
      <c r="E50" s="19">
        <f>result!AD7</f>
        <v>1332</v>
      </c>
      <c r="F50" s="19">
        <f>result!AE7</f>
        <v>1230</v>
      </c>
      <c r="G50" s="19">
        <f>result!AF7</f>
        <v>1370</v>
      </c>
      <c r="H50" s="19">
        <f>result!AG7</f>
        <v>3932</v>
      </c>
      <c r="I50" s="48">
        <f>result!AH7</f>
        <v>163.83333333333334</v>
      </c>
    </row>
    <row r="51" spans="1:19" ht="15" customHeight="1">
      <c r="A51" s="20">
        <v>47</v>
      </c>
      <c r="B51" s="18" t="str">
        <f>result!B26</f>
        <v>Artūrs Kaļinins</v>
      </c>
      <c r="C51" s="19" t="str">
        <f>result!C26</f>
        <v>Ten Pin</v>
      </c>
      <c r="D51" s="19" t="str">
        <f>result!E26</f>
        <v>p</v>
      </c>
      <c r="E51" s="19">
        <f>result!AD26</f>
        <v>1288</v>
      </c>
      <c r="F51" s="19">
        <f>result!AE26</f>
        <v>1179</v>
      </c>
      <c r="G51" s="19">
        <f>result!AF26</f>
        <v>1386</v>
      </c>
      <c r="H51" s="19">
        <f>result!AG26</f>
        <v>3853</v>
      </c>
      <c r="I51" s="48">
        <f>result!AH26</f>
        <v>160.54166666666666</v>
      </c>
    </row>
    <row r="52" spans="1:19" ht="15" customHeight="1">
      <c r="A52" s="20">
        <v>48</v>
      </c>
      <c r="B52" s="18" t="str">
        <f>result!B18</f>
        <v>Aivars Dolģis</v>
      </c>
      <c r="C52" s="19" t="str">
        <f>result!C18</f>
        <v>LABA</v>
      </c>
      <c r="D52" s="19" t="str">
        <f>result!E18</f>
        <v>s</v>
      </c>
      <c r="E52" s="19">
        <f>result!AD18</f>
        <v>1228</v>
      </c>
      <c r="F52" s="19">
        <f>result!AE18</f>
        <v>1269</v>
      </c>
      <c r="G52" s="19">
        <f>result!AF18</f>
        <v>1268</v>
      </c>
      <c r="H52" s="19">
        <f>result!AG18</f>
        <v>3765</v>
      </c>
      <c r="I52" s="48">
        <f>result!AH18</f>
        <v>156.875</v>
      </c>
    </row>
    <row r="53" spans="1:19" ht="15" customHeight="1">
      <c r="A53" s="20">
        <v>49</v>
      </c>
      <c r="B53" s="18" t="str">
        <f>result!B47</f>
        <v>Tomass Dārziņš</v>
      </c>
      <c r="C53" s="19" t="str">
        <f>result!C47</f>
        <v>-</v>
      </c>
      <c r="D53" s="19" t="str">
        <f>result!E47</f>
        <v>j</v>
      </c>
      <c r="E53" s="19">
        <f>result!AD47</f>
        <v>1276</v>
      </c>
      <c r="F53" s="19">
        <f>result!AE47</f>
        <v>1230</v>
      </c>
      <c r="G53" s="19">
        <f>result!AF47</f>
        <v>1242</v>
      </c>
      <c r="H53" s="19">
        <f>result!AG47</f>
        <v>3748</v>
      </c>
      <c r="I53" s="48">
        <f>result!AH47</f>
        <v>156.16666666666666</v>
      </c>
    </row>
    <row r="54" spans="1:19" ht="15" customHeight="1">
      <c r="A54" s="20">
        <v>50</v>
      </c>
      <c r="B54" s="18" t="str">
        <f>result!B38</f>
        <v>Nazars Poršņevs</v>
      </c>
      <c r="C54" s="19" t="str">
        <f>result!C38</f>
        <v>LABA</v>
      </c>
      <c r="D54" s="19" t="str">
        <f>result!E38</f>
        <v>p</v>
      </c>
      <c r="E54" s="19">
        <f>result!AD38</f>
        <v>1070</v>
      </c>
      <c r="F54" s="19">
        <f>result!AE38</f>
        <v>1381</v>
      </c>
      <c r="G54" s="19">
        <f>result!AF38</f>
        <v>1225</v>
      </c>
      <c r="H54" s="19">
        <f>result!AG38</f>
        <v>3676</v>
      </c>
      <c r="I54" s="48">
        <f>result!AH38</f>
        <v>153.16666666666666</v>
      </c>
    </row>
    <row r="55" spans="1:19" ht="15" customHeight="1">
      <c r="A55" s="20">
        <v>51</v>
      </c>
      <c r="B55" s="18" t="str">
        <f>result!B52</f>
        <v>Inokentijs Hudjakovs</v>
      </c>
      <c r="C55" s="19" t="str">
        <f>result!C52</f>
        <v>Ten Pin</v>
      </c>
      <c r="D55" s="19" t="str">
        <f>result!E52</f>
        <v>j</v>
      </c>
      <c r="E55" s="19">
        <f>result!AD52</f>
        <v>1047</v>
      </c>
      <c r="F55" s="19">
        <f>result!AE52</f>
        <v>1190</v>
      </c>
      <c r="G55" s="19">
        <f>result!AF52</f>
        <v>992</v>
      </c>
      <c r="H55" s="19">
        <f>result!AG52</f>
        <v>3229</v>
      </c>
      <c r="I55" s="48">
        <f>result!AH52</f>
        <v>134.54166666666666</v>
      </c>
    </row>
  </sheetData>
  <sortState ref="L32:S49">
    <sortCondition descending="1" ref="S32:S49"/>
  </sortState>
  <mergeCells count="5">
    <mergeCell ref="K18:S18"/>
    <mergeCell ref="K30:S30"/>
    <mergeCell ref="A1:S1"/>
    <mergeCell ref="A3:I3"/>
    <mergeCell ref="K3:S3"/>
  </mergeCells>
  <phoneticPr fontId="19" type="noConversion"/>
  <pageMargins left="0.23" right="0.17" top="0.19" bottom="0.04" header="0.5" footer="7158278.8200000003"/>
  <pageSetup paperSize="9" scale="68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0"/>
  <sheetViews>
    <sheetView zoomScaleNormal="100" workbookViewId="0">
      <selection activeCell="B40" sqref="B40"/>
    </sheetView>
  </sheetViews>
  <sheetFormatPr defaultColWidth="9.140625" defaultRowHeight="12.75" customHeight="1"/>
  <cols>
    <col min="1" max="1" width="9" customWidth="1"/>
    <col min="2" max="2" width="22.28515625" customWidth="1"/>
    <col min="3" max="10" width="9" customWidth="1"/>
    <col min="11" max="11" width="11.85546875" customWidth="1"/>
    <col min="12" max="26" width="9.140625" customWidth="1"/>
  </cols>
  <sheetData>
    <row r="1" spans="1:26" ht="18.75" thickBot="1">
      <c r="A1" s="126" t="s">
        <v>58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8"/>
      <c r="M1" s="129"/>
    </row>
    <row r="2" spans="1:26" ht="18.75" thickBot="1">
      <c r="A2" s="126" t="s">
        <v>51</v>
      </c>
      <c r="B2" s="127"/>
      <c r="C2" s="127"/>
      <c r="D2" s="127"/>
      <c r="E2" s="127"/>
      <c r="F2" s="127"/>
      <c r="G2" s="127"/>
      <c r="H2" s="127"/>
      <c r="I2" s="127"/>
      <c r="J2" s="127"/>
      <c r="K2" s="130"/>
      <c r="L2" s="128"/>
      <c r="M2" s="129"/>
    </row>
    <row r="3" spans="1:26" ht="23.25">
      <c r="A3" s="131" t="s">
        <v>25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3"/>
      <c r="N3" s="14"/>
    </row>
    <row r="4" spans="1:26" ht="25.5">
      <c r="A4" s="15"/>
      <c r="B4" s="15"/>
      <c r="C4" s="52" t="str">
        <f>B5</f>
        <v>Jeļena Brandt</v>
      </c>
      <c r="D4" s="52" t="str">
        <f>B7</f>
        <v>Marija Tkačenko</v>
      </c>
      <c r="E4" s="52" t="str">
        <f>B9</f>
        <v xml:space="preserve">Reina Smikarsta </v>
      </c>
      <c r="F4" s="52" t="str">
        <f>B11</f>
        <v>Veronika Hudjakova</v>
      </c>
      <c r="G4" s="52" t="str">
        <f>B13</f>
        <v>Elizabete Vārava</v>
      </c>
      <c r="H4" s="52" t="str">
        <f>B15</f>
        <v>Jeļena Šorohova</v>
      </c>
      <c r="I4" s="52" t="str">
        <f>B17</f>
        <v>Līva Vaivade</v>
      </c>
      <c r="J4" s="52" t="str">
        <f>B19</f>
        <v>Odrija Buša</v>
      </c>
      <c r="K4" s="24" t="s">
        <v>26</v>
      </c>
      <c r="L4" s="24" t="s">
        <v>36</v>
      </c>
      <c r="M4" s="24" t="s">
        <v>45</v>
      </c>
    </row>
    <row r="5" spans="1:26">
      <c r="A5" s="25">
        <v>1</v>
      </c>
      <c r="B5" s="64" t="str">
        <f>'Kvalifikācija 24 spēles'!L5</f>
        <v>Jeļena Brandt</v>
      </c>
      <c r="C5" s="26"/>
      <c r="D5" s="22"/>
      <c r="E5" s="22"/>
      <c r="F5" s="22"/>
      <c r="G5" s="22"/>
      <c r="H5" s="22"/>
      <c r="I5" s="22"/>
      <c r="J5" s="22"/>
      <c r="K5" s="25">
        <f>SUM(C5:J5)</f>
        <v>0</v>
      </c>
      <c r="L5" s="25"/>
      <c r="M5" s="25">
        <f>K5+L6</f>
        <v>0</v>
      </c>
      <c r="N5" s="14"/>
    </row>
    <row r="6" spans="1:26" ht="25.5">
      <c r="A6" s="27"/>
      <c r="B6" s="27"/>
      <c r="C6" s="28"/>
      <c r="D6" s="23"/>
      <c r="E6" s="23"/>
      <c r="F6" s="23"/>
      <c r="G6" s="23"/>
      <c r="H6" s="23"/>
      <c r="I6" s="23"/>
      <c r="J6" s="23"/>
      <c r="K6" s="27"/>
      <c r="L6" s="27">
        <f>SUM(C6:J6)</f>
        <v>0</v>
      </c>
      <c r="M6" s="27" t="s">
        <v>0</v>
      </c>
      <c r="N6" s="14"/>
      <c r="S6" s="29"/>
      <c r="T6" s="29"/>
      <c r="U6" s="29"/>
      <c r="V6" s="29"/>
      <c r="W6" s="29"/>
      <c r="X6" s="29"/>
      <c r="Y6" s="29"/>
      <c r="Z6" s="29"/>
    </row>
    <row r="7" spans="1:26">
      <c r="A7" s="25">
        <v>2</v>
      </c>
      <c r="B7" s="64" t="str">
        <f>'Kvalifikācija 24 spēles'!L6</f>
        <v>Marija Tkačenko</v>
      </c>
      <c r="C7" s="22"/>
      <c r="D7" s="26"/>
      <c r="E7" s="22"/>
      <c r="F7" s="22"/>
      <c r="G7" s="22"/>
      <c r="H7" s="22"/>
      <c r="I7" s="22"/>
      <c r="J7" s="22"/>
      <c r="K7" s="25">
        <f>SUM(C7:J7)</f>
        <v>0</v>
      </c>
      <c r="L7" s="25"/>
      <c r="M7" s="25">
        <f>K7+L8</f>
        <v>0</v>
      </c>
      <c r="N7" s="14"/>
      <c r="S7" s="29"/>
      <c r="T7" s="29"/>
      <c r="U7" s="29"/>
      <c r="V7" s="29"/>
      <c r="W7" s="29"/>
      <c r="X7" s="29"/>
      <c r="Y7" s="29"/>
      <c r="Z7" s="29"/>
    </row>
    <row r="8" spans="1:26" ht="25.5">
      <c r="A8" s="27"/>
      <c r="B8" s="27"/>
      <c r="C8" s="23"/>
      <c r="D8" s="28"/>
      <c r="E8" s="23"/>
      <c r="F8" s="23"/>
      <c r="G8" s="23"/>
      <c r="H8" s="23"/>
      <c r="I8" s="23"/>
      <c r="J8" s="23"/>
      <c r="K8" s="27"/>
      <c r="L8" s="27">
        <f>SUM(C8:J8)</f>
        <v>0</v>
      </c>
      <c r="M8" s="27" t="s">
        <v>0</v>
      </c>
      <c r="N8" s="14"/>
      <c r="S8" s="29"/>
      <c r="T8" s="29"/>
      <c r="U8" s="29"/>
      <c r="V8" s="29"/>
      <c r="W8" s="29"/>
      <c r="X8" s="29"/>
      <c r="Y8" s="29"/>
      <c r="Z8" s="29"/>
    </row>
    <row r="9" spans="1:26">
      <c r="A9" s="25">
        <v>3</v>
      </c>
      <c r="B9" s="64" t="str">
        <f>'Kvalifikācija 24 spēles'!L7</f>
        <v xml:space="preserve">Reina Smikarsta </v>
      </c>
      <c r="C9" s="22"/>
      <c r="D9" s="22"/>
      <c r="E9" s="26"/>
      <c r="F9" s="22"/>
      <c r="G9" s="22"/>
      <c r="H9" s="22"/>
      <c r="I9" s="22"/>
      <c r="J9" s="22"/>
      <c r="K9" s="25">
        <f>SUM(C9:J9)</f>
        <v>0</v>
      </c>
      <c r="L9" s="25"/>
      <c r="M9" s="25">
        <f>K9+L10</f>
        <v>0</v>
      </c>
      <c r="N9" s="14"/>
      <c r="S9" s="29"/>
      <c r="T9" s="29"/>
      <c r="U9" s="29"/>
      <c r="V9" s="29"/>
      <c r="W9" s="29"/>
      <c r="X9" s="29"/>
      <c r="Y9" s="29"/>
      <c r="Z9" s="29"/>
    </row>
    <row r="10" spans="1:26" ht="25.5">
      <c r="A10" s="27"/>
      <c r="B10" s="27"/>
      <c r="C10" s="23"/>
      <c r="D10" s="23"/>
      <c r="E10" s="28"/>
      <c r="F10" s="23"/>
      <c r="G10" s="23"/>
      <c r="H10" s="23"/>
      <c r="I10" s="23"/>
      <c r="J10" s="23"/>
      <c r="K10" s="27"/>
      <c r="L10" s="27">
        <f>SUM(C10:J10)</f>
        <v>0</v>
      </c>
      <c r="M10" s="27" t="s">
        <v>0</v>
      </c>
      <c r="N10" s="14"/>
      <c r="S10" s="29"/>
      <c r="T10" s="29"/>
      <c r="U10" s="29"/>
      <c r="V10" s="29"/>
      <c r="W10" s="29"/>
      <c r="X10" s="29"/>
      <c r="Y10" s="29"/>
      <c r="Z10" s="29"/>
    </row>
    <row r="11" spans="1:26">
      <c r="A11" s="25">
        <v>4</v>
      </c>
      <c r="B11" s="64" t="str">
        <f>'Kvalifikācija 24 spēles'!L8</f>
        <v>Veronika Hudjakova</v>
      </c>
      <c r="C11" s="22"/>
      <c r="D11" s="22"/>
      <c r="E11" s="22"/>
      <c r="F11" s="26"/>
      <c r="G11" s="22"/>
      <c r="H11" s="22"/>
      <c r="I11" s="22"/>
      <c r="J11" s="22"/>
      <c r="K11" s="25">
        <f>SUM(C11:J11)</f>
        <v>0</v>
      </c>
      <c r="L11" s="25"/>
      <c r="M11" s="25">
        <f>K11+L12</f>
        <v>0</v>
      </c>
      <c r="N11" s="14"/>
      <c r="S11" s="29"/>
      <c r="T11" s="29"/>
      <c r="U11" s="29"/>
      <c r="V11" s="29"/>
      <c r="W11" s="29"/>
      <c r="X11" s="29"/>
      <c r="Y11" s="29"/>
      <c r="Z11" s="29"/>
    </row>
    <row r="12" spans="1:26" ht="25.5">
      <c r="A12" s="27"/>
      <c r="B12" s="27"/>
      <c r="C12" s="23"/>
      <c r="D12" s="23"/>
      <c r="E12" s="23"/>
      <c r="F12" s="28"/>
      <c r="G12" s="23"/>
      <c r="H12" s="23"/>
      <c r="I12" s="23"/>
      <c r="J12" s="23"/>
      <c r="K12" s="27"/>
      <c r="L12" s="27">
        <f>SUM(C12:J12)</f>
        <v>0</v>
      </c>
      <c r="M12" s="27" t="s">
        <v>0</v>
      </c>
      <c r="N12" s="14"/>
      <c r="S12" s="29"/>
      <c r="T12" s="29"/>
      <c r="U12" s="29"/>
      <c r="V12" s="29"/>
      <c r="W12" s="29"/>
      <c r="X12" s="29"/>
      <c r="Y12" s="29"/>
      <c r="Z12" s="29"/>
    </row>
    <row r="13" spans="1:26">
      <c r="A13" s="25">
        <v>5</v>
      </c>
      <c r="B13" s="64" t="str">
        <f>'Kvalifikācija 24 spēles'!L9</f>
        <v>Elizabete Vārava</v>
      </c>
      <c r="C13" s="22"/>
      <c r="D13" s="22"/>
      <c r="E13" s="22"/>
      <c r="F13" s="22"/>
      <c r="G13" s="26"/>
      <c r="H13" s="22"/>
      <c r="I13" s="22"/>
      <c r="J13" s="22"/>
      <c r="K13" s="25">
        <f>SUM(C13:J13)</f>
        <v>0</v>
      </c>
      <c r="L13" s="25"/>
      <c r="M13" s="25">
        <f>K13+L14</f>
        <v>0</v>
      </c>
      <c r="N13" s="14"/>
      <c r="S13" s="29"/>
      <c r="T13" s="29"/>
      <c r="U13" s="29"/>
      <c r="V13" s="29"/>
      <c r="W13" s="29"/>
      <c r="X13" s="29"/>
      <c r="Y13" s="29"/>
      <c r="Z13" s="29"/>
    </row>
    <row r="14" spans="1:26" ht="25.5">
      <c r="A14" s="27"/>
      <c r="B14" s="27"/>
      <c r="C14" s="23"/>
      <c r="D14" s="23"/>
      <c r="E14" s="23"/>
      <c r="F14" s="23"/>
      <c r="G14" s="28"/>
      <c r="H14" s="23"/>
      <c r="I14" s="23"/>
      <c r="J14" s="23"/>
      <c r="K14" s="27"/>
      <c r="L14" s="27">
        <f>SUM(C14:J14)</f>
        <v>0</v>
      </c>
      <c r="M14" s="27" t="s">
        <v>0</v>
      </c>
      <c r="N14" s="14"/>
    </row>
    <row r="15" spans="1:26">
      <c r="A15" s="25">
        <v>6</v>
      </c>
      <c r="B15" s="64" t="str">
        <f>'Kvalifikācija 24 spēles'!L10</f>
        <v>Jeļena Šorohova</v>
      </c>
      <c r="C15" s="22"/>
      <c r="D15" s="22"/>
      <c r="E15" s="22"/>
      <c r="F15" s="22"/>
      <c r="G15" s="22"/>
      <c r="H15" s="26"/>
      <c r="I15" s="22"/>
      <c r="J15" s="22"/>
      <c r="K15" s="25">
        <f>SUM(C15:J15)</f>
        <v>0</v>
      </c>
      <c r="L15" s="25"/>
      <c r="M15" s="25">
        <f>K15+L16</f>
        <v>0</v>
      </c>
      <c r="N15" s="14"/>
    </row>
    <row r="16" spans="1:26" ht="25.5">
      <c r="A16" s="27"/>
      <c r="B16" s="27"/>
      <c r="C16" s="23"/>
      <c r="D16" s="23"/>
      <c r="E16" s="23"/>
      <c r="F16" s="23"/>
      <c r="G16" s="23"/>
      <c r="H16" s="28"/>
      <c r="I16" s="23"/>
      <c r="J16" s="23"/>
      <c r="K16" s="27"/>
      <c r="L16" s="27">
        <f>SUM(C16:J16)</f>
        <v>0</v>
      </c>
      <c r="M16" s="27" t="s">
        <v>0</v>
      </c>
      <c r="N16" s="14"/>
    </row>
    <row r="17" spans="1:26">
      <c r="A17" s="25">
        <v>7</v>
      </c>
      <c r="B17" s="64" t="str">
        <f>'Kvalifikācija 24 spēles'!L11</f>
        <v>Līva Vaivade</v>
      </c>
      <c r="C17" s="22"/>
      <c r="D17" s="22"/>
      <c r="E17" s="22"/>
      <c r="F17" s="22"/>
      <c r="G17" s="22"/>
      <c r="H17" s="22"/>
      <c r="I17" s="26"/>
      <c r="J17" s="22"/>
      <c r="K17" s="25">
        <f>SUM(C17:J17)</f>
        <v>0</v>
      </c>
      <c r="L17" s="25"/>
      <c r="M17" s="25">
        <f>K17+L18</f>
        <v>0</v>
      </c>
      <c r="N17" s="14"/>
    </row>
    <row r="18" spans="1:26" ht="25.5">
      <c r="A18" s="27"/>
      <c r="B18" s="27"/>
      <c r="C18" s="23"/>
      <c r="D18" s="23"/>
      <c r="E18" s="23"/>
      <c r="F18" s="23"/>
      <c r="G18" s="23"/>
      <c r="H18" s="23"/>
      <c r="I18" s="28"/>
      <c r="J18" s="23"/>
      <c r="K18" s="27"/>
      <c r="L18" s="27">
        <f>SUM(C18:J18)</f>
        <v>0</v>
      </c>
      <c r="M18" s="27" t="s">
        <v>0</v>
      </c>
      <c r="N18" s="14"/>
    </row>
    <row r="19" spans="1:26">
      <c r="A19" s="25">
        <v>8</v>
      </c>
      <c r="B19" s="64" t="str">
        <f>'Kvalifikācija 24 spēles'!L12</f>
        <v>Odrija Buša</v>
      </c>
      <c r="C19" s="22"/>
      <c r="D19" s="22"/>
      <c r="E19" s="22"/>
      <c r="F19" s="22"/>
      <c r="G19" s="22"/>
      <c r="H19" s="22"/>
      <c r="I19" s="22"/>
      <c r="J19" s="26"/>
      <c r="K19" s="25">
        <f>SUM(C19:J19)</f>
        <v>0</v>
      </c>
      <c r="L19" s="25"/>
      <c r="M19" s="25">
        <f>K19+L20</f>
        <v>0</v>
      </c>
      <c r="N19" s="14"/>
    </row>
    <row r="20" spans="1:26" ht="25.5">
      <c r="A20" s="27"/>
      <c r="B20" s="27"/>
      <c r="C20" s="23"/>
      <c r="D20" s="23"/>
      <c r="E20" s="23"/>
      <c r="F20" s="23"/>
      <c r="G20" s="23"/>
      <c r="H20" s="23"/>
      <c r="I20" s="23"/>
      <c r="J20" s="28"/>
      <c r="K20" s="27"/>
      <c r="L20" s="27">
        <f>SUM(C20:J20)</f>
        <v>0</v>
      </c>
      <c r="M20" s="27" t="s">
        <v>0</v>
      </c>
      <c r="N20" s="14"/>
    </row>
    <row r="21" spans="1:26" ht="9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 t="s">
        <v>0</v>
      </c>
    </row>
    <row r="22" spans="1:26" ht="23.25" customHeight="1">
      <c r="A22" s="131" t="s">
        <v>11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3"/>
      <c r="N22" s="14"/>
    </row>
    <row r="23" spans="1:26" ht="27" customHeight="1">
      <c r="A23" s="15"/>
      <c r="B23" s="15"/>
      <c r="C23" s="51" t="str">
        <f>B24</f>
        <v>Artūrs Ļevikins</v>
      </c>
      <c r="D23" s="51" t="str">
        <f>B26</f>
        <v>Dmitrijs Čebotarjovs</v>
      </c>
      <c r="E23" s="51" t="str">
        <f>B28</f>
        <v>Nikolajs Ovčiņņikovs</v>
      </c>
      <c r="F23" s="51" t="str">
        <f>B30</f>
        <v>Rolands Vecums-Veco</v>
      </c>
      <c r="G23" s="51" t="str">
        <f>B32</f>
        <v>Edmunds Jansons</v>
      </c>
      <c r="H23" s="51" t="str">
        <f>B34</f>
        <v>Ivars Vinters</v>
      </c>
      <c r="I23" s="51" t="str">
        <f>B36</f>
        <v>Jurijs Dolgovs</v>
      </c>
      <c r="J23" s="51" t="str">
        <f>B38</f>
        <v>Pēteris Cimdiņš</v>
      </c>
      <c r="K23" s="24" t="s">
        <v>26</v>
      </c>
      <c r="L23" s="24" t="s">
        <v>36</v>
      </c>
      <c r="M23" s="24" t="s">
        <v>45</v>
      </c>
    </row>
    <row r="24" spans="1:26">
      <c r="A24" s="25">
        <v>1</v>
      </c>
      <c r="B24" s="64" t="str">
        <f>'Kvalifikācija 24 spēles'!B5</f>
        <v>Artūrs Ļevikins</v>
      </c>
      <c r="C24" s="26"/>
      <c r="D24" s="22"/>
      <c r="E24" s="22"/>
      <c r="F24" s="22"/>
      <c r="G24" s="22"/>
      <c r="H24" s="65"/>
      <c r="I24" s="22"/>
      <c r="J24" s="22"/>
      <c r="K24" s="25">
        <f>SUM(C24:J24)</f>
        <v>0</v>
      </c>
      <c r="L24" s="25"/>
      <c r="M24" s="25">
        <f>K24+L25</f>
        <v>0</v>
      </c>
      <c r="N24" s="30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25.5">
      <c r="A25" s="27"/>
      <c r="B25" s="27"/>
      <c r="C25" s="28"/>
      <c r="D25" s="23"/>
      <c r="E25" s="23"/>
      <c r="F25" s="23"/>
      <c r="G25" s="23"/>
      <c r="H25" s="66"/>
      <c r="I25" s="23"/>
      <c r="J25" s="23"/>
      <c r="K25" s="27"/>
      <c r="L25" s="27">
        <f>SUM(C25:J25)</f>
        <v>0</v>
      </c>
      <c r="M25" s="27" t="s">
        <v>0</v>
      </c>
      <c r="N25" s="30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>
      <c r="A26" s="25">
        <v>2</v>
      </c>
      <c r="B26" s="64" t="str">
        <f>'Kvalifikācija 24 spēles'!B6</f>
        <v>Dmitrijs Čebotarjovs</v>
      </c>
      <c r="C26" s="22"/>
      <c r="D26" s="26"/>
      <c r="E26" s="22"/>
      <c r="F26" s="22"/>
      <c r="G26" s="22"/>
      <c r="H26" s="22"/>
      <c r="I26" s="22"/>
      <c r="J26" s="65"/>
      <c r="K26" s="25">
        <f>SUM(C26:J26)</f>
        <v>0</v>
      </c>
      <c r="L26" s="25"/>
      <c r="M26" s="25">
        <f>K26+L27</f>
        <v>0</v>
      </c>
      <c r="N26" s="30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25.5">
      <c r="A27" s="27"/>
      <c r="B27" s="27"/>
      <c r="C27" s="23"/>
      <c r="D27" s="28"/>
      <c r="E27" s="23"/>
      <c r="F27" s="23"/>
      <c r="G27" s="23"/>
      <c r="H27" s="23"/>
      <c r="I27" s="23"/>
      <c r="J27" s="66"/>
      <c r="K27" s="27"/>
      <c r="L27" s="27">
        <f>SUM(C27:J27)</f>
        <v>0</v>
      </c>
      <c r="M27" s="27" t="s">
        <v>0</v>
      </c>
      <c r="N27" s="30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>
      <c r="A28" s="25">
        <v>3</v>
      </c>
      <c r="B28" s="64" t="str">
        <f>'Kvalifikācija 24 spēles'!B7</f>
        <v>Nikolajs Ovčiņņikovs</v>
      </c>
      <c r="C28" s="22"/>
      <c r="D28" s="22"/>
      <c r="E28" s="26"/>
      <c r="F28" s="22"/>
      <c r="G28" s="65"/>
      <c r="H28" s="22"/>
      <c r="I28" s="22"/>
      <c r="J28" s="22"/>
      <c r="K28" s="25">
        <f>SUM(C28:J28)</f>
        <v>0</v>
      </c>
      <c r="L28" s="25"/>
      <c r="M28" s="25">
        <f>K28+L29</f>
        <v>0</v>
      </c>
      <c r="N28" s="30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25.5">
      <c r="A29" s="27"/>
      <c r="B29" s="27"/>
      <c r="C29" s="23"/>
      <c r="D29" s="23"/>
      <c r="E29" s="28"/>
      <c r="F29" s="23"/>
      <c r="G29" s="66"/>
      <c r="H29" s="23"/>
      <c r="I29" s="23"/>
      <c r="J29" s="23"/>
      <c r="K29" s="27"/>
      <c r="L29" s="27">
        <f>SUM(C29:J29)</f>
        <v>0</v>
      </c>
      <c r="M29" s="27" t="s">
        <v>0</v>
      </c>
      <c r="N29" s="30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>
      <c r="A30" s="25">
        <v>4</v>
      </c>
      <c r="B30" s="64" t="str">
        <f>'Kvalifikācija 24 spēles'!B8</f>
        <v>Rolands Vecums-Veco</v>
      </c>
      <c r="C30" s="22"/>
      <c r="D30" s="22"/>
      <c r="E30" s="22"/>
      <c r="F30" s="26"/>
      <c r="G30" s="22"/>
      <c r="H30" s="22"/>
      <c r="I30" s="65"/>
      <c r="J30" s="22"/>
      <c r="K30" s="25">
        <f>SUM(C30:J30)</f>
        <v>0</v>
      </c>
      <c r="L30" s="25"/>
      <c r="M30" s="25">
        <f>K30+L31</f>
        <v>0</v>
      </c>
      <c r="N30" s="30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25.5">
      <c r="A31" s="27"/>
      <c r="B31" s="27"/>
      <c r="C31" s="23"/>
      <c r="D31" s="23"/>
      <c r="E31" s="23"/>
      <c r="F31" s="28"/>
      <c r="G31" s="23"/>
      <c r="H31" s="23"/>
      <c r="I31" s="66"/>
      <c r="J31" s="23"/>
      <c r="K31" s="27"/>
      <c r="L31" s="27">
        <f>SUM(C31:J31)</f>
        <v>0</v>
      </c>
      <c r="M31" s="27" t="s">
        <v>0</v>
      </c>
      <c r="N31" s="30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>
      <c r="A32" s="25">
        <v>5</v>
      </c>
      <c r="B32" s="64" t="str">
        <f>'Kvalifikācija 24 spēles'!B9</f>
        <v>Edmunds Jansons</v>
      </c>
      <c r="C32" s="22"/>
      <c r="D32" s="22"/>
      <c r="E32" s="65"/>
      <c r="F32" s="22"/>
      <c r="G32" s="26"/>
      <c r="H32" s="22"/>
      <c r="I32" s="22"/>
      <c r="J32" s="22"/>
      <c r="K32" s="25">
        <f>SUM(C32:J32)</f>
        <v>0</v>
      </c>
      <c r="L32" s="25"/>
      <c r="M32" s="25">
        <f>K32+L33</f>
        <v>0</v>
      </c>
      <c r="N32" s="30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25.5">
      <c r="A33" s="27"/>
      <c r="B33" s="27"/>
      <c r="C33" s="23"/>
      <c r="D33" s="23"/>
      <c r="E33" s="66"/>
      <c r="F33" s="23"/>
      <c r="G33" s="28"/>
      <c r="H33" s="23"/>
      <c r="I33" s="23"/>
      <c r="J33" s="23"/>
      <c r="K33" s="27"/>
      <c r="L33" s="27">
        <f>SUM(C33:J33)</f>
        <v>0</v>
      </c>
      <c r="M33" s="27" t="s">
        <v>0</v>
      </c>
      <c r="N33" s="30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>
      <c r="A34" s="25">
        <v>6</v>
      </c>
      <c r="B34" s="64" t="str">
        <f>'Kvalifikācija 24 spēles'!B10</f>
        <v>Ivars Vinters</v>
      </c>
      <c r="C34" s="65"/>
      <c r="D34" s="22"/>
      <c r="E34" s="22"/>
      <c r="F34" s="22"/>
      <c r="G34" s="22"/>
      <c r="H34" s="26"/>
      <c r="I34" s="22"/>
      <c r="J34" s="22"/>
      <c r="K34" s="25">
        <f>SUM(C34:J34)</f>
        <v>0</v>
      </c>
      <c r="L34" s="25"/>
      <c r="M34" s="25">
        <f>K34+L35</f>
        <v>0</v>
      </c>
      <c r="N34" s="30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25.5">
      <c r="A35" s="27"/>
      <c r="B35" s="27"/>
      <c r="C35" s="66"/>
      <c r="D35" s="23"/>
      <c r="E35" s="23"/>
      <c r="F35" s="23"/>
      <c r="G35" s="23"/>
      <c r="H35" s="28"/>
      <c r="I35" s="23"/>
      <c r="J35" s="23"/>
      <c r="K35" s="27"/>
      <c r="L35" s="27">
        <f>SUM(C35:J35)</f>
        <v>0</v>
      </c>
      <c r="M35" s="27" t="s">
        <v>0</v>
      </c>
      <c r="N35" s="30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>
      <c r="A36" s="25">
        <v>7</v>
      </c>
      <c r="B36" s="64" t="str">
        <f>'Kvalifikācija 24 spēles'!B11</f>
        <v>Jurijs Dolgovs</v>
      </c>
      <c r="C36" s="22"/>
      <c r="D36" s="22"/>
      <c r="E36" s="22"/>
      <c r="F36" s="65"/>
      <c r="G36" s="22"/>
      <c r="H36" s="22"/>
      <c r="I36" s="26"/>
      <c r="J36" s="22"/>
      <c r="K36" s="25">
        <f>SUM(C36:J36)</f>
        <v>0</v>
      </c>
      <c r="L36" s="25"/>
      <c r="M36" s="25">
        <f>K36+L37</f>
        <v>0</v>
      </c>
      <c r="N36" s="30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25.5">
      <c r="A37" s="27"/>
      <c r="B37" s="27"/>
      <c r="C37" s="23"/>
      <c r="D37" s="23"/>
      <c r="E37" s="23"/>
      <c r="F37" s="66"/>
      <c r="G37" s="23"/>
      <c r="H37" s="23"/>
      <c r="I37" s="28"/>
      <c r="J37" s="23"/>
      <c r="K37" s="27"/>
      <c r="L37" s="27">
        <f>SUM(C37:J37)</f>
        <v>0</v>
      </c>
      <c r="M37" s="27" t="s">
        <v>0</v>
      </c>
      <c r="N37" s="30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>
      <c r="A38" s="25">
        <v>8</v>
      </c>
      <c r="B38" s="64" t="str">
        <f>'Kvalifikācija 24 spēles'!B12</f>
        <v>Pēteris Cimdiņš</v>
      </c>
      <c r="C38" s="22"/>
      <c r="D38" s="65"/>
      <c r="E38" s="22"/>
      <c r="F38" s="22"/>
      <c r="G38" s="22"/>
      <c r="H38" s="22"/>
      <c r="I38" s="22"/>
      <c r="J38" s="26"/>
      <c r="K38" s="25">
        <f>SUM(C38:J38)</f>
        <v>0</v>
      </c>
      <c r="L38" s="25"/>
      <c r="M38" s="25">
        <f>K38+L39</f>
        <v>0</v>
      </c>
      <c r="N38" s="30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25.5">
      <c r="A39" s="27"/>
      <c r="B39" s="27"/>
      <c r="C39" s="23"/>
      <c r="D39" s="66"/>
      <c r="E39" s="23"/>
      <c r="F39" s="23"/>
      <c r="G39" s="23"/>
      <c r="H39" s="23"/>
      <c r="I39" s="23"/>
      <c r="J39" s="28"/>
      <c r="K39" s="27"/>
      <c r="L39" s="27">
        <f>SUM(C39:J39)</f>
        <v>0</v>
      </c>
      <c r="M39" s="27" t="s">
        <v>0</v>
      </c>
      <c r="N39" s="30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2.75" customHeight="1">
      <c r="A40" s="13"/>
      <c r="B40" s="13"/>
      <c r="C40" s="31"/>
      <c r="D40" s="31"/>
      <c r="E40" s="31"/>
      <c r="F40" s="31"/>
      <c r="G40" s="31"/>
      <c r="H40" s="31"/>
      <c r="I40" s="31"/>
      <c r="J40" s="31"/>
      <c r="K40" s="13"/>
      <c r="L40" s="13"/>
      <c r="M40" s="13"/>
    </row>
  </sheetData>
  <mergeCells count="4">
    <mergeCell ref="A1:M1"/>
    <mergeCell ref="A2:M2"/>
    <mergeCell ref="A3:M3"/>
    <mergeCell ref="A22:M22"/>
  </mergeCells>
  <phoneticPr fontId="19" type="noConversion"/>
  <pageMargins left="0.19685039370078741" right="0.19685039370078741" top="0.19685039370078741" bottom="0.19685039370078741" header="0.19685039370078741" footer="0.19685039370078741"/>
  <pageSetup paperSize="9" scale="74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zoomScaleNormal="100" workbookViewId="0">
      <selection activeCell="F21" sqref="F21"/>
    </sheetView>
  </sheetViews>
  <sheetFormatPr defaultColWidth="9.140625" defaultRowHeight="12.75" customHeight="1"/>
  <cols>
    <col min="1" max="1" width="7.140625" customWidth="1"/>
    <col min="2" max="2" width="22.7109375" bestFit="1" customWidth="1"/>
    <col min="3" max="6" width="9.140625" customWidth="1"/>
    <col min="7" max="7" width="6.5703125" customWidth="1"/>
    <col min="8" max="8" width="22.5703125" customWidth="1"/>
    <col min="9" max="9" width="11.28515625" customWidth="1"/>
    <col min="10" max="10" width="9.85546875" customWidth="1"/>
    <col min="11" max="11" width="9.42578125" customWidth="1"/>
    <col min="12" max="14" width="9.140625" customWidth="1"/>
  </cols>
  <sheetData>
    <row r="1" spans="1:12" ht="18">
      <c r="A1" s="134" t="s">
        <v>58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2" ht="36">
      <c r="A2" s="32"/>
      <c r="B2" s="136" t="s">
        <v>52</v>
      </c>
      <c r="C2" s="136"/>
      <c r="D2" s="136"/>
      <c r="E2" s="136"/>
      <c r="F2" s="136"/>
      <c r="G2" s="136"/>
      <c r="H2" s="136"/>
      <c r="I2" s="136"/>
      <c r="J2" s="136"/>
      <c r="K2" s="32" t="s">
        <v>0</v>
      </c>
    </row>
    <row r="3" spans="1:12" ht="18" customHeight="1">
      <c r="A3" s="6"/>
      <c r="B3" s="6"/>
      <c r="C3" s="6"/>
      <c r="D3" s="6"/>
      <c r="E3" s="6"/>
      <c r="G3" s="6"/>
      <c r="H3" s="6"/>
      <c r="I3" s="6"/>
      <c r="J3" s="6"/>
      <c r="K3" s="6" t="s">
        <v>0</v>
      </c>
    </row>
    <row r="4" spans="1:12" ht="18">
      <c r="A4" s="137" t="s">
        <v>53</v>
      </c>
      <c r="B4" s="137"/>
      <c r="C4" s="137"/>
      <c r="D4" s="137"/>
      <c r="E4" s="137"/>
      <c r="F4" s="16"/>
      <c r="G4" s="137" t="s">
        <v>11</v>
      </c>
      <c r="H4" s="138"/>
      <c r="I4" s="138"/>
      <c r="J4" s="138"/>
      <c r="K4" s="139"/>
      <c r="L4" s="14"/>
    </row>
    <row r="5" spans="1:12" ht="18.75" customHeight="1">
      <c r="A5" s="15"/>
      <c r="B5" s="15"/>
      <c r="C5" s="15"/>
      <c r="D5" s="15"/>
      <c r="E5" s="15"/>
      <c r="G5" s="15"/>
      <c r="H5" s="15"/>
      <c r="I5" s="15"/>
      <c r="J5" s="15"/>
      <c r="K5" s="15" t="s">
        <v>0</v>
      </c>
    </row>
    <row r="6" spans="1:12" ht="19.899999999999999" customHeight="1">
      <c r="A6" s="21" t="s">
        <v>33</v>
      </c>
      <c r="B6" s="33" t="s">
        <v>3</v>
      </c>
      <c r="C6" s="21" t="s">
        <v>26</v>
      </c>
      <c r="D6" s="21" t="s">
        <v>36</v>
      </c>
      <c r="E6" s="21" t="s">
        <v>18</v>
      </c>
      <c r="F6" s="34"/>
      <c r="G6" s="21" t="s">
        <v>33</v>
      </c>
      <c r="H6" s="33" t="s">
        <v>3</v>
      </c>
      <c r="I6" s="21" t="s">
        <v>26</v>
      </c>
      <c r="J6" s="21" t="s">
        <v>36</v>
      </c>
      <c r="K6" s="21" t="s">
        <v>45</v>
      </c>
      <c r="L6" s="14"/>
    </row>
    <row r="7" spans="1:12" ht="19.899999999999999" customHeight="1">
      <c r="A7" s="56">
        <v>1</v>
      </c>
      <c r="B7" s="36" t="str">
        <f>'Round Robin '!B9</f>
        <v xml:space="preserve">Reina Smikarsta </v>
      </c>
      <c r="C7" s="35">
        <f>'Round Robin '!K9</f>
        <v>0</v>
      </c>
      <c r="D7" s="35">
        <f>'Round Robin '!L10</f>
        <v>0</v>
      </c>
      <c r="E7" s="35">
        <f>'Round Robin '!M9</f>
        <v>0</v>
      </c>
      <c r="F7" s="34"/>
      <c r="G7" s="56">
        <v>1</v>
      </c>
      <c r="H7" s="36" t="str">
        <f>'Round Robin '!B24</f>
        <v>Artūrs Ļevikins</v>
      </c>
      <c r="I7" s="35">
        <f>'Round Robin '!K24</f>
        <v>0</v>
      </c>
      <c r="J7" s="35">
        <f>'Round Robin '!L25</f>
        <v>0</v>
      </c>
      <c r="K7" s="35">
        <f>'Round Robin '!M24</f>
        <v>0</v>
      </c>
      <c r="L7" s="14"/>
    </row>
    <row r="8" spans="1:12" ht="19.899999999999999" customHeight="1">
      <c r="A8" s="56">
        <v>2</v>
      </c>
      <c r="B8" s="36" t="str">
        <f>'Round Robin '!B11</f>
        <v>Veronika Hudjakova</v>
      </c>
      <c r="C8" s="35">
        <f>'Round Robin '!K11</f>
        <v>0</v>
      </c>
      <c r="D8" s="35">
        <f>'Round Robin '!L12</f>
        <v>0</v>
      </c>
      <c r="E8" s="35">
        <f>'Round Robin '!M11</f>
        <v>0</v>
      </c>
      <c r="F8" s="34"/>
      <c r="G8" s="56">
        <v>2</v>
      </c>
      <c r="H8" s="36" t="str">
        <f>'Round Robin '!B28</f>
        <v>Nikolajs Ovčiņņikovs</v>
      </c>
      <c r="I8" s="35">
        <f>'Round Robin '!K28</f>
        <v>0</v>
      </c>
      <c r="J8" s="35">
        <f>'Round Robin '!L29</f>
        <v>0</v>
      </c>
      <c r="K8" s="35">
        <f>'Round Robin '!M28</f>
        <v>0</v>
      </c>
      <c r="L8" s="14"/>
    </row>
    <row r="9" spans="1:12" ht="19.899999999999999" customHeight="1">
      <c r="A9" s="56">
        <v>3</v>
      </c>
      <c r="B9" s="36" t="str">
        <f>'Round Robin '!B13</f>
        <v>Elizabete Vārava</v>
      </c>
      <c r="C9" s="35">
        <f>'Round Robin '!K13</f>
        <v>0</v>
      </c>
      <c r="D9" s="35">
        <f>'Round Robin '!L14</f>
        <v>0</v>
      </c>
      <c r="E9" s="35">
        <f>'Round Robin '!M13</f>
        <v>0</v>
      </c>
      <c r="F9" s="34"/>
      <c r="G9" s="56">
        <v>3</v>
      </c>
      <c r="H9" s="36" t="str">
        <f>'Round Robin '!B32</f>
        <v>Edmunds Jansons</v>
      </c>
      <c r="I9" s="35">
        <f>'Round Robin '!K32</f>
        <v>0</v>
      </c>
      <c r="J9" s="35">
        <f>'Round Robin '!L33</f>
        <v>0</v>
      </c>
      <c r="K9" s="35">
        <f>'Round Robin '!M32</f>
        <v>0</v>
      </c>
      <c r="L9" s="14"/>
    </row>
    <row r="10" spans="1:12" ht="19.899999999999999" customHeight="1" thickBot="1">
      <c r="A10" s="58">
        <v>4</v>
      </c>
      <c r="B10" s="36" t="str">
        <f>'Round Robin '!B5</f>
        <v>Jeļena Brandt</v>
      </c>
      <c r="C10" s="35">
        <f>'Round Robin '!K5</f>
        <v>0</v>
      </c>
      <c r="D10" s="35">
        <f>'Round Robin '!L6</f>
        <v>0</v>
      </c>
      <c r="E10" s="35">
        <f>'Round Robin '!M5</f>
        <v>0</v>
      </c>
      <c r="F10" s="34"/>
      <c r="G10" s="58">
        <v>4</v>
      </c>
      <c r="H10" s="36" t="str">
        <f>'Round Robin '!B30</f>
        <v>Rolands Vecums-Veco</v>
      </c>
      <c r="I10" s="35">
        <f>'Round Robin '!K30</f>
        <v>0</v>
      </c>
      <c r="J10" s="35">
        <f>'Round Robin '!L31</f>
        <v>0</v>
      </c>
      <c r="K10" s="35">
        <f>'Round Robin '!M30</f>
        <v>0</v>
      </c>
      <c r="L10" s="14"/>
    </row>
    <row r="11" spans="1:12" ht="19.899999999999999" customHeight="1" thickTop="1">
      <c r="A11" s="57">
        <v>5</v>
      </c>
      <c r="B11" s="36" t="str">
        <f>'Round Robin '!B7</f>
        <v>Marija Tkačenko</v>
      </c>
      <c r="C11" s="35">
        <f>'Round Robin '!K7</f>
        <v>0</v>
      </c>
      <c r="D11" s="35">
        <f>'Round Robin '!L8</f>
        <v>0</v>
      </c>
      <c r="E11" s="35">
        <f>'Round Robin '!M7</f>
        <v>0</v>
      </c>
      <c r="F11" s="34"/>
      <c r="G11" s="57">
        <v>5</v>
      </c>
      <c r="H11" s="36" t="str">
        <f>'Round Robin '!B34</f>
        <v>Ivars Vinters</v>
      </c>
      <c r="I11" s="35">
        <f>'Round Robin '!K34</f>
        <v>0</v>
      </c>
      <c r="J11" s="35">
        <f>'Round Robin '!L35</f>
        <v>0</v>
      </c>
      <c r="K11" s="35">
        <f>'Round Robin '!M34</f>
        <v>0</v>
      </c>
      <c r="L11" s="14"/>
    </row>
    <row r="12" spans="1:12" ht="19.899999999999999" customHeight="1">
      <c r="A12" s="35">
        <v>6</v>
      </c>
      <c r="B12" s="36" t="str">
        <f>'Round Robin '!B17</f>
        <v>Līva Vaivade</v>
      </c>
      <c r="C12" s="35">
        <f>'Round Robin '!K17</f>
        <v>0</v>
      </c>
      <c r="D12" s="35">
        <f>'Round Robin '!L18</f>
        <v>0</v>
      </c>
      <c r="E12" s="35">
        <f>'Round Robin '!M17</f>
        <v>0</v>
      </c>
      <c r="F12" s="34"/>
      <c r="G12" s="35">
        <v>6</v>
      </c>
      <c r="H12" s="36" t="str">
        <f>'Round Robin '!B38</f>
        <v>Pēteris Cimdiņš</v>
      </c>
      <c r="I12" s="35">
        <f>'Round Robin '!K38</f>
        <v>0</v>
      </c>
      <c r="J12" s="35">
        <f>'Round Robin '!L39</f>
        <v>0</v>
      </c>
      <c r="K12" s="35">
        <f>'Round Robin '!M38</f>
        <v>0</v>
      </c>
      <c r="L12" s="14"/>
    </row>
    <row r="13" spans="1:12" ht="19.899999999999999" customHeight="1">
      <c r="A13" s="35">
        <v>7</v>
      </c>
      <c r="B13" s="36" t="str">
        <f>'Round Robin '!B15</f>
        <v>Jeļena Šorohova</v>
      </c>
      <c r="C13" s="35">
        <f>'Round Robin '!K15</f>
        <v>0</v>
      </c>
      <c r="D13" s="35">
        <f>'Round Robin '!L16</f>
        <v>0</v>
      </c>
      <c r="E13" s="35">
        <f>'Round Robin '!M15</f>
        <v>0</v>
      </c>
      <c r="F13" s="34"/>
      <c r="G13" s="35">
        <v>7</v>
      </c>
      <c r="H13" s="36" t="str">
        <f>'Round Robin '!B26</f>
        <v>Dmitrijs Čebotarjovs</v>
      </c>
      <c r="I13" s="35">
        <f>'Round Robin '!K26</f>
        <v>0</v>
      </c>
      <c r="J13" s="35">
        <f>'Round Robin '!L27</f>
        <v>0</v>
      </c>
      <c r="K13" s="35">
        <f>'Round Robin '!M26</f>
        <v>0</v>
      </c>
      <c r="L13" s="14"/>
    </row>
    <row r="14" spans="1:12" ht="19.899999999999999" customHeight="1">
      <c r="A14" s="35">
        <v>8</v>
      </c>
      <c r="B14" s="36" t="str">
        <f>'Round Robin '!B19</f>
        <v>Odrija Buša</v>
      </c>
      <c r="C14" s="35">
        <f>'Round Robin '!K19</f>
        <v>0</v>
      </c>
      <c r="D14" s="35">
        <f>'Round Robin '!L20</f>
        <v>0</v>
      </c>
      <c r="E14" s="35">
        <f>'Round Robin '!M19</f>
        <v>0</v>
      </c>
      <c r="F14" s="34"/>
      <c r="G14" s="35">
        <v>8</v>
      </c>
      <c r="H14" s="36" t="str">
        <f>'Round Robin '!B36</f>
        <v>Jurijs Dolgovs</v>
      </c>
      <c r="I14" s="35">
        <f>'Round Robin '!K36</f>
        <v>0</v>
      </c>
      <c r="J14" s="35">
        <f>'Round Robin '!L37</f>
        <v>0</v>
      </c>
      <c r="K14" s="35">
        <f>'Round Robin '!M36</f>
        <v>0</v>
      </c>
      <c r="L14" s="14"/>
    </row>
    <row r="15" spans="1:12" ht="12.75" customHeight="1">
      <c r="A15" s="13"/>
      <c r="B15" s="13"/>
      <c r="C15" s="13"/>
      <c r="D15" s="13"/>
      <c r="E15" s="13"/>
      <c r="G15" s="13"/>
      <c r="H15" s="13"/>
      <c r="I15" s="13"/>
      <c r="J15" s="13"/>
      <c r="K15" s="13"/>
    </row>
  </sheetData>
  <mergeCells count="4">
    <mergeCell ref="A1:K1"/>
    <mergeCell ref="B2:J2"/>
    <mergeCell ref="G4:K4"/>
    <mergeCell ref="A4:E4"/>
  </mergeCells>
  <phoneticPr fontId="19" type="noConversion"/>
  <pageMargins left="0.21" right="0.2" top="1" bottom="1" header="0.5" footer="0.5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zoomScale="80" zoomScaleNormal="80" workbookViewId="0">
      <selection activeCell="K24" sqref="K24"/>
    </sheetView>
  </sheetViews>
  <sheetFormatPr defaultColWidth="17.140625" defaultRowHeight="12.75" customHeight="1"/>
  <cols>
    <col min="1" max="1" width="5.5703125" customWidth="1"/>
    <col min="2" max="2" width="28.5703125" customWidth="1"/>
    <col min="3" max="3" width="10.85546875" customWidth="1"/>
    <col min="4" max="5" width="11.42578125" customWidth="1"/>
    <col min="6" max="6" width="11.140625" customWidth="1"/>
    <col min="7" max="7" width="2" customWidth="1"/>
    <col min="8" max="8" width="6.7109375" customWidth="1"/>
    <col min="9" max="9" width="24.42578125" bestFit="1" customWidth="1"/>
    <col min="10" max="10" width="16.42578125" customWidth="1"/>
    <col min="11" max="11" width="15" customWidth="1"/>
    <col min="12" max="21" width="17.140625" customWidth="1"/>
  </cols>
  <sheetData>
    <row r="1" spans="1:17" ht="18" customHeight="1">
      <c r="A1" s="134" t="s">
        <v>58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5"/>
      <c r="O1" s="5"/>
      <c r="P1" s="5"/>
      <c r="Q1" s="5"/>
    </row>
    <row r="2" spans="1:17" ht="25.5" customHeight="1">
      <c r="A2" s="136" t="s">
        <v>13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5"/>
      <c r="O2" s="5"/>
      <c r="P2" s="5"/>
      <c r="Q2" s="5"/>
    </row>
    <row r="3" spans="1:17" ht="15" customHeight="1">
      <c r="A3" s="6"/>
      <c r="B3" s="6"/>
      <c r="C3" s="6"/>
      <c r="D3" s="6"/>
      <c r="E3" s="6"/>
      <c r="F3" s="6"/>
      <c r="G3" s="5" t="s">
        <v>0</v>
      </c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6.25">
      <c r="A4" s="140" t="s">
        <v>25</v>
      </c>
      <c r="B4" s="141"/>
      <c r="C4" s="141"/>
      <c r="D4" s="141"/>
      <c r="E4" s="141"/>
      <c r="F4" s="142"/>
      <c r="G4" s="14" t="s">
        <v>0</v>
      </c>
      <c r="H4" s="140" t="s">
        <v>11</v>
      </c>
      <c r="I4" s="141"/>
      <c r="J4" s="141"/>
      <c r="K4" s="141"/>
      <c r="L4" s="141"/>
      <c r="M4" s="142"/>
      <c r="N4" s="5"/>
      <c r="O4" s="5"/>
      <c r="P4" s="5"/>
      <c r="Q4" s="5"/>
    </row>
    <row r="5" spans="1:17" ht="11.25" customHeight="1">
      <c r="A5" s="15"/>
      <c r="B5" s="15"/>
      <c r="C5" s="15"/>
      <c r="D5" s="15"/>
      <c r="E5" s="15"/>
      <c r="F5" s="15"/>
      <c r="G5" s="5" t="s">
        <v>0</v>
      </c>
      <c r="H5" s="39"/>
      <c r="I5" s="15"/>
      <c r="J5" s="15"/>
      <c r="K5" s="15"/>
      <c r="L5" s="15"/>
      <c r="M5" s="15"/>
      <c r="N5" s="5"/>
      <c r="O5" s="5"/>
      <c r="P5" s="5"/>
      <c r="Q5" s="5"/>
    </row>
    <row r="6" spans="1:17" ht="20.25" customHeight="1">
      <c r="A6" s="88" t="s">
        <v>33</v>
      </c>
      <c r="B6" s="89" t="s">
        <v>3</v>
      </c>
      <c r="C6" s="88" t="s">
        <v>49</v>
      </c>
      <c r="D6" s="88" t="s">
        <v>4</v>
      </c>
      <c r="E6" s="88" t="s">
        <v>10</v>
      </c>
      <c r="F6" s="88" t="s">
        <v>36</v>
      </c>
      <c r="G6" s="90" t="s">
        <v>0</v>
      </c>
      <c r="H6" s="88" t="s">
        <v>33</v>
      </c>
      <c r="I6" s="89" t="s">
        <v>3</v>
      </c>
      <c r="J6" s="88" t="s">
        <v>49</v>
      </c>
      <c r="K6" s="88" t="s">
        <v>4</v>
      </c>
      <c r="L6" s="88" t="s">
        <v>10</v>
      </c>
      <c r="M6" s="88" t="s">
        <v>36</v>
      </c>
      <c r="N6" s="5"/>
      <c r="O6" s="5"/>
      <c r="P6" s="5"/>
      <c r="Q6" s="5"/>
    </row>
    <row r="7" spans="1:17" ht="20.25" customHeight="1">
      <c r="A7" s="91">
        <v>1</v>
      </c>
      <c r="B7" s="92"/>
      <c r="C7" s="59"/>
      <c r="D7" s="59"/>
      <c r="E7" s="59"/>
      <c r="F7" s="59"/>
      <c r="G7" s="93"/>
      <c r="H7" s="91">
        <v>1</v>
      </c>
      <c r="I7" s="92"/>
      <c r="J7" s="59"/>
      <c r="K7" s="59"/>
      <c r="L7" s="94"/>
      <c r="M7" s="59"/>
      <c r="N7" s="5"/>
      <c r="O7" s="5"/>
      <c r="P7" s="5"/>
      <c r="Q7" s="5"/>
    </row>
    <row r="8" spans="1:17" ht="20.25" customHeight="1">
      <c r="A8" s="91">
        <v>4</v>
      </c>
      <c r="B8" s="92"/>
      <c r="C8" s="59"/>
      <c r="D8" s="59"/>
      <c r="E8" s="59"/>
      <c r="F8" s="59"/>
      <c r="G8" s="93"/>
      <c r="H8" s="91">
        <v>4</v>
      </c>
      <c r="I8" s="92"/>
      <c r="J8" s="59"/>
      <c r="K8" s="59"/>
      <c r="L8" s="94"/>
      <c r="M8" s="59"/>
      <c r="N8" s="5"/>
      <c r="O8" s="5"/>
      <c r="P8" s="5"/>
      <c r="Q8" s="5"/>
    </row>
    <row r="9" spans="1:17" ht="10.5" customHeight="1">
      <c r="A9" s="95"/>
      <c r="B9" s="96"/>
      <c r="C9" s="97"/>
      <c r="D9" s="97"/>
      <c r="E9" s="97"/>
      <c r="F9" s="97"/>
      <c r="G9" s="98"/>
      <c r="H9" s="95"/>
      <c r="I9" s="96"/>
      <c r="J9" s="97"/>
      <c r="K9" s="97"/>
      <c r="L9" s="99"/>
      <c r="M9" s="97"/>
      <c r="N9" s="5"/>
      <c r="O9" s="5"/>
      <c r="P9" s="5"/>
      <c r="Q9" s="5"/>
    </row>
    <row r="10" spans="1:17" ht="20.25" customHeight="1">
      <c r="A10" s="88" t="s">
        <v>33</v>
      </c>
      <c r="B10" s="89"/>
      <c r="C10" s="88"/>
      <c r="D10" s="88"/>
      <c r="E10" s="88"/>
      <c r="F10" s="88"/>
      <c r="G10" s="98"/>
      <c r="H10" s="88" t="s">
        <v>33</v>
      </c>
      <c r="I10" s="89" t="s">
        <v>3</v>
      </c>
      <c r="J10" s="88" t="s">
        <v>49</v>
      </c>
      <c r="K10" s="88" t="s">
        <v>4</v>
      </c>
      <c r="L10" s="88" t="s">
        <v>10</v>
      </c>
      <c r="M10" s="88" t="s">
        <v>36</v>
      </c>
      <c r="N10" s="5"/>
      <c r="O10" s="5"/>
      <c r="P10" s="5"/>
      <c r="Q10" s="5"/>
    </row>
    <row r="11" spans="1:17" ht="20.25" customHeight="1">
      <c r="A11" s="91">
        <v>2</v>
      </c>
      <c r="B11" s="92"/>
      <c r="C11" s="59"/>
      <c r="D11" s="59"/>
      <c r="E11" s="59"/>
      <c r="F11" s="59"/>
      <c r="G11" s="98"/>
      <c r="H11" s="91">
        <v>2</v>
      </c>
      <c r="I11" s="92"/>
      <c r="J11" s="59"/>
      <c r="K11" s="59"/>
      <c r="L11" s="94"/>
      <c r="M11" s="59"/>
      <c r="N11" s="5"/>
      <c r="O11" s="5"/>
      <c r="P11" s="5"/>
      <c r="Q11" s="5"/>
    </row>
    <row r="12" spans="1:17" ht="20.25" customHeight="1">
      <c r="A12" s="91">
        <v>3</v>
      </c>
      <c r="B12" s="92"/>
      <c r="C12" s="59"/>
      <c r="D12" s="59"/>
      <c r="E12" s="59"/>
      <c r="F12" s="59"/>
      <c r="G12" s="98"/>
      <c r="H12" s="91">
        <v>3</v>
      </c>
      <c r="I12" s="92"/>
      <c r="J12" s="59"/>
      <c r="K12" s="59"/>
      <c r="L12" s="94"/>
      <c r="M12" s="59"/>
      <c r="N12" s="5"/>
      <c r="O12" s="5"/>
      <c r="P12" s="5"/>
      <c r="Q12" s="5"/>
    </row>
    <row r="13" spans="1:17" ht="15.75">
      <c r="A13" s="100"/>
      <c r="B13" s="101"/>
      <c r="C13" s="102"/>
      <c r="D13" s="102"/>
      <c r="E13" s="102"/>
      <c r="F13" s="102"/>
      <c r="G13" s="98"/>
      <c r="H13" s="103"/>
      <c r="I13" s="67"/>
      <c r="J13" s="67"/>
      <c r="K13" s="67"/>
      <c r="L13" s="67"/>
      <c r="M13" s="67"/>
      <c r="N13" s="5"/>
      <c r="O13" s="5"/>
      <c r="P13" s="5"/>
      <c r="Q13" s="5"/>
    </row>
    <row r="14" spans="1:17" ht="25.5">
      <c r="A14" s="143" t="s">
        <v>9</v>
      </c>
      <c r="B14" s="143"/>
      <c r="C14" s="143"/>
      <c r="D14" s="143"/>
      <c r="E14" s="143"/>
      <c r="F14" s="143"/>
      <c r="G14" s="104" t="s">
        <v>0</v>
      </c>
      <c r="H14" s="143" t="s">
        <v>9</v>
      </c>
      <c r="I14" s="143"/>
      <c r="J14" s="143"/>
      <c r="K14" s="143"/>
      <c r="L14" s="143"/>
      <c r="M14" s="143"/>
      <c r="N14" s="5"/>
      <c r="O14" s="5"/>
      <c r="P14" s="5"/>
      <c r="Q14" s="5"/>
    </row>
    <row r="15" spans="1:17" ht="11.25" customHeight="1">
      <c r="A15" s="105"/>
      <c r="B15" s="106"/>
      <c r="C15" s="106"/>
      <c r="D15" s="106"/>
      <c r="E15" s="106"/>
      <c r="F15" s="106"/>
      <c r="G15" s="104" t="s">
        <v>0</v>
      </c>
      <c r="H15" s="105"/>
      <c r="I15" s="106"/>
      <c r="J15" s="106"/>
      <c r="K15" s="106"/>
      <c r="L15" s="106"/>
      <c r="M15" s="106"/>
      <c r="N15" s="5"/>
      <c r="O15" s="5"/>
      <c r="P15" s="5"/>
      <c r="Q15" s="5"/>
    </row>
    <row r="16" spans="1:17" ht="20.25" customHeight="1">
      <c r="A16" s="88" t="s">
        <v>33</v>
      </c>
      <c r="B16" s="89" t="s">
        <v>3</v>
      </c>
      <c r="C16" s="88" t="s">
        <v>49</v>
      </c>
      <c r="D16" s="88" t="s">
        <v>4</v>
      </c>
      <c r="E16" s="88" t="s">
        <v>10</v>
      </c>
      <c r="F16" s="88" t="s">
        <v>36</v>
      </c>
      <c r="G16" s="93" t="s">
        <v>0</v>
      </c>
      <c r="H16" s="88" t="s">
        <v>33</v>
      </c>
      <c r="I16" s="89" t="s">
        <v>3</v>
      </c>
      <c r="J16" s="88" t="s">
        <v>49</v>
      </c>
      <c r="K16" s="88" t="s">
        <v>4</v>
      </c>
      <c r="L16" s="88" t="s">
        <v>10</v>
      </c>
      <c r="M16" s="88" t="s">
        <v>36</v>
      </c>
      <c r="N16" s="5"/>
      <c r="O16" s="5"/>
      <c r="P16" s="5"/>
      <c r="Q16" s="5"/>
    </row>
    <row r="17" spans="1:17" ht="20.25" customHeight="1">
      <c r="A17" s="91">
        <v>1</v>
      </c>
      <c r="B17" s="92"/>
      <c r="C17" s="59"/>
      <c r="D17" s="59"/>
      <c r="E17" s="94"/>
      <c r="F17" s="59"/>
      <c r="G17" s="93" t="s">
        <v>0</v>
      </c>
      <c r="H17" s="91">
        <v>1</v>
      </c>
      <c r="I17" s="92"/>
      <c r="J17" s="59"/>
      <c r="K17" s="59"/>
      <c r="L17" s="94"/>
      <c r="M17" s="59"/>
      <c r="N17" s="5"/>
      <c r="O17" s="5"/>
      <c r="P17" s="5"/>
      <c r="Q17" s="5"/>
    </row>
    <row r="18" spans="1:17" ht="20.25" customHeight="1">
      <c r="A18" s="91">
        <v>3</v>
      </c>
      <c r="B18" s="92"/>
      <c r="C18" s="59"/>
      <c r="D18" s="59"/>
      <c r="E18" s="94"/>
      <c r="F18" s="59"/>
      <c r="G18" s="93" t="s">
        <v>0</v>
      </c>
      <c r="H18" s="91">
        <v>3</v>
      </c>
      <c r="I18" s="92"/>
      <c r="J18" s="59"/>
      <c r="K18" s="59"/>
      <c r="L18" s="94"/>
      <c r="M18" s="59"/>
      <c r="N18" s="5"/>
      <c r="O18" s="5"/>
      <c r="P18" s="5"/>
      <c r="Q18" s="5"/>
    </row>
    <row r="19" spans="1:17" ht="20.25" customHeight="1">
      <c r="G19" s="49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2.75" customHeight="1">
      <c r="A20" s="40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2.75" customHeight="1">
      <c r="A21" s="40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2.75" customHeight="1">
      <c r="A22" s="40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2.75" customHeight="1">
      <c r="A23" s="40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2.75" customHeight="1">
      <c r="A24" s="40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2.75" customHeight="1">
      <c r="A25" s="40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2.75" customHeight="1">
      <c r="A26" s="40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2.75" customHeight="1">
      <c r="A27" s="40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2.75" customHeight="1">
      <c r="G28" s="5"/>
      <c r="H28" s="5"/>
      <c r="O28" s="5"/>
      <c r="P28" s="5"/>
      <c r="Q28" s="5"/>
    </row>
    <row r="29" spans="1:17" ht="12.75" customHeight="1"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2.75" customHeight="1"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2.75" customHeight="1"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2.75" customHeight="1"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7:17" ht="12.75" customHeight="1"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7:17" ht="12.75" customHeight="1"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7:17" ht="12.75" customHeight="1"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7:17" ht="12.75" customHeight="1"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7:17" ht="12.75" customHeight="1"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7:17" ht="12.75" customHeight="1"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7:17" ht="12.75" customHeight="1"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7:17" ht="12.75" customHeight="1"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7:17" ht="12.75" customHeight="1"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7:17" ht="12.75" customHeight="1"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7:17" ht="12.75" customHeight="1"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7:17" ht="12.75" customHeight="1"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7:17" ht="12.75" customHeight="1"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7:17" ht="12.75" customHeight="1"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7:17" ht="12.75" customHeight="1"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7:17" ht="12.75" customHeight="1"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7:17" ht="12.75" customHeight="1"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7:17" ht="12.75" customHeight="1"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7:17" ht="12.75" customHeight="1"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7:17" ht="12.75" customHeight="1"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7:17" ht="12.75" customHeight="1"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7:17" ht="12.75" customHeight="1"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7:17" ht="12.75" customHeight="1"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7:17" ht="12.75" customHeight="1"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7:17" ht="12.75" customHeight="1"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7:17" ht="12.75" customHeight="1"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7:17" ht="12.75" customHeight="1"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7:17" ht="12.75" customHeight="1"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7:17" ht="12.75" customHeight="1"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7:17" ht="12.75" customHeight="1"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7:17" ht="12.75" customHeight="1"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7:17" ht="12.75" customHeight="1"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7:17" ht="12.75" customHeight="1"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7:17" ht="12.75" customHeight="1"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7:17" ht="12.75" customHeight="1"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7:17" ht="12.75" customHeight="1"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7:17" ht="12.75" customHeight="1"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7:17" ht="12.75" customHeight="1"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7:17" ht="12.75" customHeight="1"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</sheetData>
  <mergeCells count="6">
    <mergeCell ref="A4:F4"/>
    <mergeCell ref="H14:M14"/>
    <mergeCell ref="H4:M4"/>
    <mergeCell ref="A14:F14"/>
    <mergeCell ref="A1:M1"/>
    <mergeCell ref="A2:M2"/>
  </mergeCells>
  <phoneticPr fontId="19" type="noConversion"/>
  <pageMargins left="0.14000000000000001" right="0.1" top="0.65" bottom="0.52" header="0.5" footer="0.5"/>
  <pageSetup paperSize="9" scale="82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zoomScaleNormal="100" workbookViewId="0">
      <selection activeCell="B21" sqref="B21"/>
    </sheetView>
  </sheetViews>
  <sheetFormatPr defaultColWidth="17.140625" defaultRowHeight="12.75" customHeight="1"/>
  <cols>
    <col min="1" max="1" width="11" customWidth="1"/>
    <col min="2" max="2" width="30" customWidth="1"/>
    <col min="3" max="3" width="6.42578125" customWidth="1"/>
    <col min="4" max="4" width="11.140625" customWidth="1"/>
    <col min="5" max="5" width="37.140625" customWidth="1"/>
    <col min="6" max="16" width="17.140625" customWidth="1"/>
  </cols>
  <sheetData>
    <row r="1" spans="1:6" ht="57.75" customHeight="1">
      <c r="A1" s="145" t="s">
        <v>59</v>
      </c>
      <c r="B1" s="146"/>
      <c r="C1" s="146"/>
      <c r="D1" s="146"/>
      <c r="E1" s="146"/>
    </row>
    <row r="3" spans="1:6" ht="12.75" customHeight="1">
      <c r="A3" s="6"/>
      <c r="B3" s="6"/>
      <c r="D3" s="6"/>
      <c r="E3" s="6"/>
    </row>
    <row r="4" spans="1:6" ht="15.75">
      <c r="A4" s="140" t="s">
        <v>11</v>
      </c>
      <c r="B4" s="142"/>
      <c r="C4" s="41"/>
      <c r="D4" s="140" t="s">
        <v>25</v>
      </c>
      <c r="E4" s="142"/>
      <c r="F4" s="14"/>
    </row>
    <row r="5" spans="1:6" ht="12.75" customHeight="1">
      <c r="A5" s="15"/>
      <c r="B5" s="15"/>
      <c r="D5" s="15"/>
      <c r="E5" s="15"/>
    </row>
    <row r="6" spans="1:6" ht="15.75">
      <c r="A6" s="42" t="s">
        <v>48</v>
      </c>
      <c r="B6" s="42" t="s">
        <v>27</v>
      </c>
      <c r="C6" s="16"/>
      <c r="D6" s="42" t="s">
        <v>48</v>
      </c>
      <c r="E6" s="42" t="s">
        <v>27</v>
      </c>
      <c r="F6" s="14"/>
    </row>
    <row r="7" spans="1:6" ht="18">
      <c r="A7" s="43">
        <v>1</v>
      </c>
      <c r="B7" s="44"/>
      <c r="C7" s="16"/>
      <c r="D7" s="43">
        <v>1</v>
      </c>
      <c r="E7" s="44"/>
      <c r="F7" s="14"/>
    </row>
    <row r="8" spans="1:6" ht="15.75">
      <c r="A8" s="42">
        <v>2</v>
      </c>
      <c r="B8" s="45"/>
      <c r="C8" s="16"/>
      <c r="D8" s="42">
        <v>2</v>
      </c>
      <c r="E8" s="45"/>
      <c r="F8" s="14"/>
    </row>
    <row r="9" spans="1:6" ht="15.75">
      <c r="A9" s="46">
        <v>3</v>
      </c>
      <c r="B9" s="45"/>
      <c r="C9" s="16"/>
      <c r="D9" s="46">
        <v>3</v>
      </c>
      <c r="E9" s="45"/>
      <c r="F9" s="14"/>
    </row>
    <row r="10" spans="1:6" ht="15.75">
      <c r="A10" s="46">
        <v>3</v>
      </c>
      <c r="B10" s="45"/>
      <c r="C10" s="16"/>
      <c r="D10" s="46">
        <v>3</v>
      </c>
      <c r="E10" s="45"/>
      <c r="F10" s="14"/>
    </row>
    <row r="11" spans="1:6" ht="15">
      <c r="A11" s="35">
        <v>5</v>
      </c>
      <c r="B11" s="53"/>
      <c r="C11" s="16"/>
      <c r="D11" s="35">
        <v>5</v>
      </c>
      <c r="E11" s="53"/>
      <c r="F11" s="14"/>
    </row>
    <row r="12" spans="1:6" ht="15">
      <c r="A12" s="35">
        <v>6</v>
      </c>
      <c r="B12" s="53"/>
      <c r="C12" s="16"/>
      <c r="D12" s="35">
        <v>6</v>
      </c>
      <c r="E12" s="53"/>
      <c r="F12" s="14"/>
    </row>
    <row r="13" spans="1:6" ht="15">
      <c r="A13" s="35">
        <v>7</v>
      </c>
      <c r="B13" s="53"/>
      <c r="C13" s="16"/>
      <c r="D13" s="35">
        <v>7</v>
      </c>
      <c r="E13" s="53"/>
      <c r="F13" s="14"/>
    </row>
    <row r="14" spans="1:6" ht="15">
      <c r="A14" s="35">
        <v>8</v>
      </c>
      <c r="B14" s="53"/>
      <c r="C14" s="16"/>
      <c r="D14" s="35">
        <v>8</v>
      </c>
      <c r="E14" s="53"/>
      <c r="F14" s="14"/>
    </row>
    <row r="15" spans="1:6" ht="12.75" customHeight="1">
      <c r="A15" s="13"/>
      <c r="B15" s="13"/>
      <c r="D15" s="13"/>
      <c r="E15" s="13"/>
    </row>
  </sheetData>
  <mergeCells count="3">
    <mergeCell ref="A1:E1"/>
    <mergeCell ref="A4:B4"/>
    <mergeCell ref="D4:E4"/>
  </mergeCells>
  <phoneticPr fontId="19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registrācija-maiņas</vt:lpstr>
      <vt:lpstr>result</vt:lpstr>
      <vt:lpstr>Kvalifikācija 24 spēles</vt:lpstr>
      <vt:lpstr>Round Robin </vt:lpstr>
      <vt:lpstr>Round Robin Total</vt:lpstr>
      <vt:lpstr>Step Ladder</vt:lpstr>
      <vt:lpstr>Final Standings</vt:lpstr>
      <vt:lpstr>'Kvalifikācija 24 spēles'!Print_Area</vt:lpstr>
      <vt:lpstr>'Round Robin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Your User Name</cp:lastModifiedBy>
  <cp:lastPrinted>2015-05-16T14:46:47Z</cp:lastPrinted>
  <dcterms:created xsi:type="dcterms:W3CDTF">2011-05-06T09:07:17Z</dcterms:created>
  <dcterms:modified xsi:type="dcterms:W3CDTF">2015-05-16T15:07:49Z</dcterms:modified>
</cp:coreProperties>
</file>