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kuments\LBF\LBT21.08\"/>
    </mc:Choice>
  </mc:AlternateContent>
  <bookViews>
    <workbookView xWindow="0" yWindow="300" windowWidth="8700" windowHeight="6930" tabRatio="795" activeTab="1"/>
  </bookViews>
  <sheets>
    <sheet name="Finansi" sheetId="111" r:id="rId1"/>
    <sheet name="Reitings" sheetId="102" r:id="rId2"/>
    <sheet name="2_A-Z Meistars" sheetId="122" r:id="rId3"/>
    <sheet name="1_Bowlero Meistars 2016" sheetId="121" r:id="rId4"/>
    <sheet name="AMF16" sheetId="120" r:id="rId5"/>
  </sheets>
  <definedNames>
    <definedName name="_xlnm._FilterDatabase" localSheetId="1" hidden="1">Reitings!$B$15:$M$31</definedName>
    <definedName name="_xlnm.Print_Titles" localSheetId="0">Finansi!$1:$2</definedName>
    <definedName name="_xlnm.Print_Titles" localSheetId="1">Reitings!$13:$15</definedName>
  </definedNames>
  <calcPr calcId="171027"/>
</workbook>
</file>

<file path=xl/calcChain.xml><?xml version="1.0" encoding="utf-8"?>
<calcChain xmlns="http://schemas.openxmlformats.org/spreadsheetml/2006/main">
  <c r="B15" i="122" l="1"/>
  <c r="F36" i="102"/>
  <c r="I56" i="102" l="1"/>
  <c r="I53" i="102"/>
  <c r="F61" i="102"/>
  <c r="F58" i="102"/>
  <c r="F31" i="102" l="1"/>
  <c r="F41" i="102"/>
  <c r="B30" i="122"/>
  <c r="B23" i="122"/>
  <c r="B21" i="122"/>
  <c r="B20" i="122"/>
  <c r="B29" i="122"/>
  <c r="B25" i="122"/>
  <c r="B22" i="122"/>
  <c r="B18" i="122"/>
  <c r="B17" i="122"/>
  <c r="B24" i="122"/>
  <c r="B11" i="122"/>
  <c r="B13" i="122"/>
  <c r="B31" i="122"/>
  <c r="B28" i="122"/>
  <c r="B19" i="122"/>
  <c r="B27" i="122"/>
  <c r="B12" i="122"/>
  <c r="B14" i="122"/>
  <c r="B16" i="122"/>
  <c r="B26" i="122"/>
  <c r="B8" i="122"/>
  <c r="B6" i="122"/>
  <c r="B7" i="122"/>
  <c r="B5" i="122"/>
  <c r="N5" i="111" l="1"/>
  <c r="M5" i="111"/>
  <c r="L5" i="111"/>
  <c r="K5" i="111"/>
  <c r="K4" i="111"/>
  <c r="G56" i="102" l="1"/>
  <c r="G55" i="102"/>
  <c r="G53" i="102"/>
  <c r="L7" i="111" l="1"/>
  <c r="M7" i="111"/>
  <c r="N7" i="111"/>
  <c r="B28" i="121"/>
  <c r="B21" i="121"/>
  <c r="B25" i="121"/>
  <c r="B27" i="121"/>
  <c r="B18" i="121"/>
  <c r="B30" i="121"/>
  <c r="B17" i="121"/>
  <c r="B29" i="121"/>
  <c r="B19" i="121"/>
  <c r="B23" i="121"/>
  <c r="B26" i="121"/>
  <c r="B16" i="121"/>
  <c r="B14" i="121"/>
  <c r="B20" i="121"/>
  <c r="B22" i="121"/>
  <c r="B13" i="121"/>
  <c r="B12" i="121"/>
  <c r="B24" i="121"/>
  <c r="B15" i="121"/>
  <c r="B6" i="121"/>
  <c r="B7" i="121"/>
  <c r="B9" i="121"/>
  <c r="B8" i="121"/>
  <c r="B5" i="121"/>
  <c r="F5" i="102"/>
  <c r="F9" i="102"/>
  <c r="F10" i="102"/>
  <c r="F6" i="102"/>
  <c r="F11" i="102"/>
  <c r="F7" i="102"/>
  <c r="F8" i="102"/>
  <c r="F53" i="102" l="1"/>
  <c r="F55" i="102"/>
  <c r="F54" i="102"/>
  <c r="F56" i="102"/>
  <c r="F59" i="102"/>
  <c r="F60" i="102"/>
  <c r="F57" i="102"/>
  <c r="F21" i="102"/>
  <c r="F23" i="102"/>
  <c r="F39" i="102"/>
  <c r="F22" i="102"/>
  <c r="F37" i="102"/>
  <c r="F25" i="102"/>
  <c r="F20" i="102"/>
  <c r="F30" i="102"/>
  <c r="F34" i="102"/>
  <c r="F32" i="102"/>
  <c r="F19" i="102"/>
  <c r="F18" i="102"/>
  <c r="F26" i="102"/>
  <c r="F24" i="102"/>
  <c r="F17" i="102"/>
  <c r="F33" i="102"/>
  <c r="F29" i="102"/>
  <c r="F27" i="102"/>
  <c r="F28" i="102"/>
  <c r="F38" i="102"/>
  <c r="F40" i="102"/>
  <c r="F35" i="102"/>
  <c r="F16" i="102"/>
  <c r="F47" i="102"/>
  <c r="F46" i="102"/>
  <c r="F4" i="102"/>
  <c r="B9" i="120"/>
  <c r="B15" i="120"/>
  <c r="B30" i="120"/>
  <c r="B27" i="120"/>
  <c r="B20" i="120"/>
  <c r="B22" i="120"/>
  <c r="B28" i="120"/>
  <c r="B18" i="120"/>
  <c r="B19" i="120"/>
  <c r="B25" i="120"/>
  <c r="B17" i="120"/>
  <c r="B29" i="120"/>
  <c r="B14" i="120"/>
  <c r="B13" i="120"/>
  <c r="B24" i="120"/>
  <c r="B26" i="120"/>
  <c r="B23" i="120"/>
  <c r="B21" i="120"/>
  <c r="B16" i="120"/>
  <c r="B12" i="120"/>
  <c r="B8" i="120"/>
  <c r="B7" i="120"/>
  <c r="B6" i="120"/>
  <c r="B5" i="120"/>
  <c r="I6" i="111" l="1"/>
  <c r="I7" i="111"/>
  <c r="I8" i="111"/>
  <c r="I5" i="111" l="1"/>
  <c r="J5" i="111"/>
  <c r="I4" i="111" l="1"/>
  <c r="J6" i="111" l="1"/>
  <c r="J7" i="111"/>
  <c r="K7" i="111" s="1"/>
  <c r="J8" i="111"/>
  <c r="K8" i="111" s="1"/>
  <c r="N8" i="111" s="1"/>
  <c r="J4" i="111"/>
  <c r="E5" i="111"/>
  <c r="E6" i="111"/>
  <c r="E7" i="111"/>
  <c r="E8" i="111"/>
  <c r="E4" i="111"/>
  <c r="H5" i="111"/>
  <c r="H6" i="111"/>
  <c r="K6" i="111" s="1"/>
  <c r="H7" i="111"/>
  <c r="H8" i="111"/>
  <c r="H4" i="111"/>
  <c r="N4" i="111" l="1"/>
  <c r="M8" i="111"/>
  <c r="L8" i="111"/>
  <c r="L6" i="111"/>
  <c r="M6" i="111"/>
  <c r="N6" i="111"/>
  <c r="L4" i="111"/>
  <c r="N9" i="111" l="1"/>
  <c r="L9" i="111"/>
  <c r="M4" i="111" l="1"/>
  <c r="M9" i="111" s="1"/>
  <c r="C9" i="111"/>
  <c r="D9" i="111"/>
  <c r="E9" i="111"/>
  <c r="F9" i="111"/>
  <c r="G9" i="111"/>
  <c r="H9" i="111"/>
  <c r="I9" i="111"/>
  <c r="J9" i="111"/>
  <c r="K9" i="111" l="1"/>
</calcChain>
</file>

<file path=xl/sharedStrings.xml><?xml version="1.0" encoding="utf-8"?>
<sst xmlns="http://schemas.openxmlformats.org/spreadsheetml/2006/main" count="470" uniqueCount="118">
  <si>
    <t>01</t>
  </si>
  <si>
    <t>P</t>
  </si>
  <si>
    <t>A-Z Boulings</t>
  </si>
  <si>
    <t>Ten Pin</t>
  </si>
  <si>
    <t>Zelta Prizma</t>
  </si>
  <si>
    <t>Klubs</t>
  </si>
  <si>
    <t>Artūrs</t>
  </si>
  <si>
    <t>Julians</t>
  </si>
  <si>
    <t>Andis</t>
  </si>
  <si>
    <t>Jurijs</t>
  </si>
  <si>
    <t>Ļevikins</t>
  </si>
  <si>
    <t>Visockis</t>
  </si>
  <si>
    <t>Raimonds</t>
  </si>
  <si>
    <t>Cimdiņš</t>
  </si>
  <si>
    <t>Pēteris</t>
  </si>
  <si>
    <t>Zemītis</t>
  </si>
  <si>
    <t>Vinters</t>
  </si>
  <si>
    <t>Ivars</t>
  </si>
  <si>
    <t>Vārds</t>
  </si>
  <si>
    <t>Kungi</t>
  </si>
  <si>
    <t>Dāmas</t>
  </si>
  <si>
    <t>Uzvārds</t>
  </si>
  <si>
    <t>Fināl punkti</t>
  </si>
  <si>
    <t>Kvalif. punkti</t>
  </si>
  <si>
    <t>Poz.</t>
  </si>
  <si>
    <t>Kop.</t>
  </si>
  <si>
    <t>Marija</t>
  </si>
  <si>
    <t>Tkačenko</t>
  </si>
  <si>
    <t>TenPin</t>
  </si>
  <si>
    <t>Elizabete</t>
  </si>
  <si>
    <t>Jānis</t>
  </si>
  <si>
    <t>Dārziņš</t>
  </si>
  <si>
    <t>Nikolajs</t>
  </si>
  <si>
    <t>sp. Kungi</t>
  </si>
  <si>
    <t>sp. Dāmas</t>
  </si>
  <si>
    <t>sp. kopa</t>
  </si>
  <si>
    <t>R1</t>
  </si>
  <si>
    <t>R2</t>
  </si>
  <si>
    <t>R3</t>
  </si>
  <si>
    <t>R4</t>
  </si>
  <si>
    <t>R5</t>
  </si>
  <si>
    <t>kopa</t>
  </si>
  <si>
    <t>Sproģis</t>
  </si>
  <si>
    <t>Dzalbs</t>
  </si>
  <si>
    <t>DM</t>
  </si>
  <si>
    <t>iemaksas  Kungi</t>
  </si>
  <si>
    <t>iemaksas Dāmas</t>
  </si>
  <si>
    <t>kopā iemaksas</t>
  </si>
  <si>
    <t>Balvu fonds</t>
  </si>
  <si>
    <t>Organizātoriem</t>
  </si>
  <si>
    <t>Veronika</t>
  </si>
  <si>
    <t>Hudjakova</t>
  </si>
  <si>
    <t xml:space="preserve">Arvils </t>
  </si>
  <si>
    <t>AMF</t>
  </si>
  <si>
    <t>Ovčiņņikovs</t>
  </si>
  <si>
    <t>Gorina</t>
  </si>
  <si>
    <t>Reina</t>
  </si>
  <si>
    <t>Smikarsta</t>
  </si>
  <si>
    <t>LABA</t>
  </si>
  <si>
    <t>Kop. Punkti</t>
  </si>
  <si>
    <t>Tatjana</t>
  </si>
  <si>
    <t>Kožemjakina</t>
  </si>
  <si>
    <t>Perepjolkins</t>
  </si>
  <si>
    <t>Daniels</t>
  </si>
  <si>
    <t>Vēzis</t>
  </si>
  <si>
    <t>Mārtiņš</t>
  </si>
  <si>
    <t>Vilnis</t>
  </si>
  <si>
    <t>Ints</t>
  </si>
  <si>
    <t>Krievkalns</t>
  </si>
  <si>
    <t>Dumcevs</t>
  </si>
  <si>
    <t>Artemijs</t>
  </si>
  <si>
    <t>Hudjakovs</t>
  </si>
  <si>
    <t>Toms</t>
  </si>
  <si>
    <t>Pultraks</t>
  </si>
  <si>
    <t>Vladimirs</t>
  </si>
  <si>
    <t>-</t>
  </si>
  <si>
    <t>Grand Fināls</t>
  </si>
  <si>
    <t>Kopā maiņas dāmas</t>
  </si>
  <si>
    <t>Kopā maiņas kungi</t>
  </si>
  <si>
    <t>Kopā maiņas</t>
  </si>
  <si>
    <t>Organizātora pienākumos ietilpst celiņu ar uzklāto eļļu un tiesneša nodrošināšana, kausu izgatavošana, papildus balvu pasniegšana, ka arī papildus maksājumu (Reitinga, statistikas, Average Book) veikšana atbilstoši LBT Reglamentam</t>
  </si>
  <si>
    <t xml:space="preserve"> Juniori</t>
  </si>
  <si>
    <t xml:space="preserve">  Dāmas </t>
  </si>
  <si>
    <t xml:space="preserve"> Kungi </t>
  </si>
  <si>
    <t>Seniori</t>
  </si>
  <si>
    <t>Zālītis</t>
  </si>
  <si>
    <t>Bowlero Meistars</t>
  </si>
  <si>
    <t>Jeļena</t>
  </si>
  <si>
    <t>Šorohova</t>
  </si>
  <si>
    <t>Andrejs</t>
  </si>
  <si>
    <t>Zilgalvis</t>
  </si>
  <si>
    <t>Dolgovs</t>
  </si>
  <si>
    <t>Pribiļevs</t>
  </si>
  <si>
    <t>Karina</t>
  </si>
  <si>
    <t>Petrova</t>
  </si>
  <si>
    <t>Lagunovs</t>
  </si>
  <si>
    <t>Karīna</t>
  </si>
  <si>
    <t>Arvils</t>
  </si>
  <si>
    <t>Aleksandrs</t>
  </si>
  <si>
    <t>Roško</t>
  </si>
  <si>
    <t>Ručevics</t>
  </si>
  <si>
    <t>LBT 2016.-2017. STOP 01</t>
  </si>
  <si>
    <t>AMF Atlase</t>
  </si>
  <si>
    <t>6 best</t>
  </si>
  <si>
    <t xml:space="preserve"> 6 best</t>
  </si>
  <si>
    <t>Finanšu atskaite LBT 16/17</t>
  </si>
  <si>
    <t>Dolgova</t>
  </si>
  <si>
    <t xml:space="preserve"> Latvijas Boulinga Tūres Reitings 2016.-2017. </t>
  </si>
  <si>
    <t>LBT 2016.-2017. STOP 02</t>
  </si>
  <si>
    <t>LBT 2016.-2017. STOP 03</t>
  </si>
  <si>
    <t>A-Z Boulings Meistars</t>
  </si>
  <si>
    <t>02</t>
  </si>
  <si>
    <t>Edmunds</t>
  </si>
  <si>
    <t>Jansons</t>
  </si>
  <si>
    <t>Pauls</t>
  </si>
  <si>
    <t>Aizpurvs</t>
  </si>
  <si>
    <t>Elvijs</t>
  </si>
  <si>
    <t>Dimpers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</si>
</sst>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 x14ac:knownFonts="1">
    <font>
      <sz val="10"/>
      <name val="Arial"/>
    </font>
    <font>
      <sz val="10"/>
      <name val="Arial"/>
      <family val="2"/>
      <charset val="186"/>
    </font>
    <font>
      <sz val="8.5"/>
      <name val="Tms Rmn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0"/>
      <name val="Arial"/>
      <family val="2"/>
      <charset val="204"/>
    </font>
    <font>
      <sz val="10"/>
      <name val="Verdana"/>
      <family val="2"/>
      <charset val="204"/>
    </font>
    <font>
      <sz val="8"/>
      <name val="Verdana"/>
      <family val="2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b/>
      <sz val="20"/>
      <name val="Verdan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8"/>
      <name val="Verdana"/>
      <family val="2"/>
    </font>
    <font>
      <b/>
      <sz val="8"/>
      <name val="Verdana"/>
      <family val="2"/>
    </font>
    <font>
      <sz val="10"/>
      <color indexed="8"/>
      <name val="Verdana"/>
      <family val="2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7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8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rgb="FF00B0F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>
      <alignment vertical="top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" fillId="22" borderId="7" applyNumberFormat="0" applyFont="0" applyAlignment="0" applyProtection="0"/>
    <xf numFmtId="0" fontId="10" fillId="20" borderId="8" applyNumberFormat="0" applyAlignment="0" applyProtection="0"/>
    <xf numFmtId="0" fontId="3" fillId="0" borderId="0">
      <alignment vertical="top"/>
    </xf>
    <xf numFmtId="0" fontId="2" fillId="0" borderId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vertical="center"/>
    </xf>
  </cellStyleXfs>
  <cellXfs count="228">
    <xf numFmtId="0" fontId="0" fillId="0" borderId="0" xfId="0" applyAlignment="1"/>
    <xf numFmtId="0" fontId="20" fillId="0" borderId="0" xfId="0" applyFont="1" applyAlignment="1">
      <alignment horizontal="center" vertical="center"/>
    </xf>
    <xf numFmtId="0" fontId="19" fillId="0" borderId="0" xfId="0" applyFont="1" applyAlignment="1"/>
    <xf numFmtId="0" fontId="20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Border="1" applyAlignment="1"/>
    <xf numFmtId="0" fontId="19" fillId="0" borderId="9" xfId="0" applyFont="1" applyBorder="1" applyAlignment="1">
      <alignment horizontal="center"/>
    </xf>
    <xf numFmtId="0" fontId="19" fillId="0" borderId="0" xfId="0" applyFont="1" applyAlignment="1">
      <alignment horizontal="center"/>
    </xf>
    <xf numFmtId="164" fontId="25" fillId="0" borderId="0" xfId="0" applyNumberFormat="1" applyFont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/>
    </xf>
    <xf numFmtId="0" fontId="22" fillId="0" borderId="9" xfId="0" applyFont="1" applyBorder="1" applyAlignment="1">
      <alignment horizontal="center" vertical="top"/>
    </xf>
    <xf numFmtId="0" fontId="19" fillId="0" borderId="0" xfId="0" applyFont="1" applyAlignment="1">
      <alignment wrapText="1"/>
    </xf>
    <xf numFmtId="0" fontId="33" fillId="0" borderId="40" xfId="0" applyFont="1" applyBorder="1" applyAlignment="1">
      <alignment horizontal="center"/>
    </xf>
    <xf numFmtId="0" fontId="33" fillId="25" borderId="9" xfId="0" applyFont="1" applyFill="1" applyBorder="1" applyAlignment="1">
      <alignment horizontal="center"/>
    </xf>
    <xf numFmtId="0" fontId="33" fillId="25" borderId="9" xfId="0" applyFont="1" applyFill="1" applyBorder="1" applyAlignment="1"/>
    <xf numFmtId="0" fontId="33" fillId="25" borderId="24" xfId="0" applyFont="1" applyFill="1" applyBorder="1" applyAlignment="1"/>
    <xf numFmtId="0" fontId="33" fillId="0" borderId="48" xfId="0" applyFont="1" applyBorder="1" applyAlignment="1">
      <alignment horizontal="center"/>
    </xf>
    <xf numFmtId="0" fontId="33" fillId="25" borderId="11" xfId="0" applyFont="1" applyFill="1" applyBorder="1" applyAlignment="1">
      <alignment horizontal="center"/>
    </xf>
    <xf numFmtId="0" fontId="33" fillId="25" borderId="11" xfId="0" applyFont="1" applyFill="1" applyBorder="1" applyAlignment="1"/>
    <xf numFmtId="0" fontId="33" fillId="25" borderId="25" xfId="0" applyFont="1" applyFill="1" applyBorder="1" applyAlignment="1"/>
    <xf numFmtId="0" fontId="33" fillId="0" borderId="41" xfId="0" applyFont="1" applyBorder="1" applyAlignment="1">
      <alignment horizontal="center"/>
    </xf>
    <xf numFmtId="0" fontId="33" fillId="25" borderId="31" xfId="0" applyFont="1" applyFill="1" applyBorder="1" applyAlignment="1">
      <alignment horizontal="center"/>
    </xf>
    <xf numFmtId="0" fontId="33" fillId="25" borderId="31" xfId="0" applyFont="1" applyFill="1" applyBorder="1" applyAlignment="1">
      <alignment horizontal="right"/>
    </xf>
    <xf numFmtId="0" fontId="33" fillId="0" borderId="31" xfId="0" applyFont="1" applyFill="1" applyBorder="1" applyAlignment="1">
      <alignment horizontal="right"/>
    </xf>
    <xf numFmtId="0" fontId="33" fillId="0" borderId="9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33" fillId="0" borderId="51" xfId="0" applyFont="1" applyFill="1" applyBorder="1" applyAlignment="1">
      <alignment horizontal="right"/>
    </xf>
    <xf numFmtId="0" fontId="33" fillId="25" borderId="16" xfId="0" applyFont="1" applyFill="1" applyBorder="1" applyAlignment="1"/>
    <xf numFmtId="0" fontId="33" fillId="25" borderId="17" xfId="0" applyFont="1" applyFill="1" applyBorder="1" applyAlignment="1"/>
    <xf numFmtId="0" fontId="33" fillId="25" borderId="54" xfId="0" applyFont="1" applyFill="1" applyBorder="1" applyAlignment="1">
      <alignment horizontal="right"/>
    </xf>
    <xf numFmtId="0" fontId="33" fillId="25" borderId="14" xfId="0" applyFont="1" applyFill="1" applyBorder="1" applyAlignment="1"/>
    <xf numFmtId="0" fontId="33" fillId="25" borderId="18" xfId="0" applyFont="1" applyFill="1" applyBorder="1" applyAlignment="1"/>
    <xf numFmtId="0" fontId="33" fillId="0" borderId="53" xfId="0" applyFont="1" applyFill="1" applyBorder="1" applyAlignment="1">
      <alignment horizontal="right"/>
    </xf>
    <xf numFmtId="0" fontId="33" fillId="26" borderId="20" xfId="0" applyFont="1" applyFill="1" applyBorder="1" applyAlignment="1"/>
    <xf numFmtId="0" fontId="33" fillId="26" borderId="12" xfId="0" applyFont="1" applyFill="1" applyBorder="1" applyAlignment="1"/>
    <xf numFmtId="0" fontId="33" fillId="26" borderId="55" xfId="0" applyFont="1" applyFill="1" applyBorder="1" applyAlignment="1">
      <alignment horizontal="right"/>
    </xf>
    <xf numFmtId="0" fontId="33" fillId="0" borderId="44" xfId="0" applyFont="1" applyBorder="1" applyAlignment="1">
      <alignment wrapText="1"/>
    </xf>
    <xf numFmtId="0" fontId="33" fillId="0" borderId="26" xfId="0" applyFont="1" applyBorder="1" applyAlignment="1">
      <alignment horizontal="center" vertical="center" wrapText="1"/>
    </xf>
    <xf numFmtId="0" fontId="33" fillId="25" borderId="26" xfId="0" applyFont="1" applyFill="1" applyBorder="1" applyAlignment="1">
      <alignment horizontal="center" vertical="top" wrapText="1"/>
    </xf>
    <xf numFmtId="0" fontId="33" fillId="25" borderId="45" xfId="0" applyFont="1" applyFill="1" applyBorder="1" applyAlignment="1">
      <alignment horizontal="center" vertical="top" wrapText="1"/>
    </xf>
    <xf numFmtId="0" fontId="33" fillId="26" borderId="35" xfId="0" applyFont="1" applyFill="1" applyBorder="1" applyAlignment="1">
      <alignment horizontal="center" vertical="top" wrapText="1"/>
    </xf>
    <xf numFmtId="0" fontId="33" fillId="25" borderId="46" xfId="0" applyFont="1" applyFill="1" applyBorder="1" applyAlignment="1">
      <alignment horizontal="center" vertical="center" wrapText="1"/>
    </xf>
    <xf numFmtId="0" fontId="33" fillId="25" borderId="26" xfId="0" applyFont="1" applyFill="1" applyBorder="1" applyAlignment="1">
      <alignment horizontal="center" vertical="center" wrapText="1"/>
    </xf>
    <xf numFmtId="9" fontId="33" fillId="25" borderId="47" xfId="0" applyNumberFormat="1" applyFont="1" applyFill="1" applyBorder="1" applyAlignment="1">
      <alignment horizontal="center" vertical="center" wrapText="1"/>
    </xf>
    <xf numFmtId="0" fontId="36" fillId="24" borderId="44" xfId="0" applyFont="1" applyFill="1" applyBorder="1" applyAlignment="1">
      <alignment horizontal="center" vertical="center"/>
    </xf>
    <xf numFmtId="0" fontId="36" fillId="24" borderId="26" xfId="0" applyFont="1" applyFill="1" applyBorder="1" applyAlignment="1">
      <alignment horizontal="center" vertical="center"/>
    </xf>
    <xf numFmtId="0" fontId="36" fillId="24" borderId="45" xfId="0" applyFont="1" applyFill="1" applyBorder="1" applyAlignment="1">
      <alignment horizontal="center" vertical="center"/>
    </xf>
    <xf numFmtId="0" fontId="36" fillId="24" borderId="35" xfId="0" applyFont="1" applyFill="1" applyBorder="1" applyAlignment="1">
      <alignment horizontal="center" vertical="center" wrapText="1"/>
    </xf>
    <xf numFmtId="49" fontId="36" fillId="24" borderId="46" xfId="0" applyNumberFormat="1" applyFont="1" applyFill="1" applyBorder="1" applyAlignment="1">
      <alignment horizontal="center" vertical="center"/>
    </xf>
    <xf numFmtId="49" fontId="36" fillId="24" borderId="26" xfId="0" applyNumberFormat="1" applyFont="1" applyFill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25" borderId="27" xfId="0" applyFont="1" applyFill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1" fontId="34" fillId="0" borderId="20" xfId="0" applyNumberFormat="1" applyFont="1" applyBorder="1" applyAlignment="1">
      <alignment horizontal="center" vertical="center"/>
    </xf>
    <xf numFmtId="0" fontId="34" fillId="25" borderId="9" xfId="0" applyFont="1" applyFill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25" borderId="34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1" fontId="34" fillId="0" borderId="12" xfId="0" applyNumberFormat="1" applyFont="1" applyBorder="1" applyAlignment="1">
      <alignment horizontal="center" vertical="center"/>
    </xf>
    <xf numFmtId="0" fontId="34" fillId="25" borderId="11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1" fontId="34" fillId="0" borderId="19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2" fontId="34" fillId="0" borderId="0" xfId="0" applyNumberFormat="1" applyFont="1" applyFill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25" borderId="27" xfId="0" applyFont="1" applyFill="1" applyBorder="1" applyAlignment="1">
      <alignment horizontal="center"/>
    </xf>
    <xf numFmtId="0" fontId="33" fillId="25" borderId="27" xfId="0" applyFont="1" applyFill="1" applyBorder="1" applyAlignment="1"/>
    <xf numFmtId="0" fontId="33" fillId="25" borderId="28" xfId="0" applyFont="1" applyFill="1" applyBorder="1" applyAlignment="1"/>
    <xf numFmtId="0" fontId="33" fillId="26" borderId="29" xfId="0" applyFont="1" applyFill="1" applyBorder="1" applyAlignment="1"/>
    <xf numFmtId="0" fontId="33" fillId="25" borderId="30" xfId="0" applyFont="1" applyFill="1" applyBorder="1" applyAlignment="1"/>
    <xf numFmtId="0" fontId="33" fillId="25" borderId="38" xfId="0" applyFont="1" applyFill="1" applyBorder="1" applyAlignment="1"/>
    <xf numFmtId="0" fontId="23" fillId="0" borderId="9" xfId="0" applyFont="1" applyFill="1" applyBorder="1" applyAlignment="1">
      <alignment horizontal="center" vertical="center"/>
    </xf>
    <xf numFmtId="0" fontId="36" fillId="27" borderId="20" xfId="0" applyFont="1" applyFill="1" applyBorder="1" applyAlignment="1">
      <alignment horizontal="center" vertical="center"/>
    </xf>
    <xf numFmtId="0" fontId="36" fillId="27" borderId="12" xfId="0" applyFont="1" applyFill="1" applyBorder="1" applyAlignment="1">
      <alignment horizontal="center" vertical="center"/>
    </xf>
    <xf numFmtId="0" fontId="36" fillId="27" borderId="29" xfId="0" applyFont="1" applyFill="1" applyBorder="1" applyAlignment="1">
      <alignment horizontal="center" vertical="center"/>
    </xf>
    <xf numFmtId="1" fontId="34" fillId="25" borderId="24" xfId="0" applyNumberFormat="1" applyFont="1" applyFill="1" applyBorder="1" applyAlignment="1">
      <alignment horizontal="center" vertical="center"/>
    </xf>
    <xf numFmtId="1" fontId="34" fillId="25" borderId="42" xfId="0" applyNumberFormat="1" applyFont="1" applyFill="1" applyBorder="1" applyAlignment="1">
      <alignment horizontal="center" vertical="center"/>
    </xf>
    <xf numFmtId="1" fontId="34" fillId="25" borderId="38" xfId="0" applyNumberFormat="1" applyFont="1" applyFill="1" applyBorder="1" applyAlignment="1">
      <alignment horizontal="center" vertical="center"/>
    </xf>
    <xf numFmtId="1" fontId="34" fillId="25" borderId="25" xfId="0" applyNumberFormat="1" applyFont="1" applyFill="1" applyBorder="1" applyAlignment="1">
      <alignment horizontal="center" vertical="center"/>
    </xf>
    <xf numFmtId="0" fontId="36" fillId="25" borderId="50" xfId="0" applyFont="1" applyFill="1" applyBorder="1" applyAlignment="1">
      <alignment horizontal="center" vertical="center"/>
    </xf>
    <xf numFmtId="1" fontId="34" fillId="0" borderId="24" xfId="0" applyNumberFormat="1" applyFont="1" applyFill="1" applyBorder="1" applyAlignment="1">
      <alignment horizontal="center" vertical="center"/>
    </xf>
    <xf numFmtId="1" fontId="34" fillId="0" borderId="24" xfId="0" applyNumberFormat="1" applyFont="1" applyBorder="1" applyAlignment="1">
      <alignment horizontal="center" vertical="center"/>
    </xf>
    <xf numFmtId="1" fontId="34" fillId="0" borderId="25" xfId="0" applyNumberFormat="1" applyFont="1" applyFill="1" applyBorder="1" applyAlignment="1">
      <alignment horizontal="center" vertical="center"/>
    </xf>
    <xf numFmtId="0" fontId="36" fillId="24" borderId="49" xfId="0" applyFont="1" applyFill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1" fontId="34" fillId="0" borderId="9" xfId="0" applyNumberFormat="1" applyFont="1" applyFill="1" applyBorder="1" applyAlignment="1">
      <alignment horizontal="center" vertical="center"/>
    </xf>
    <xf numFmtId="1" fontId="34" fillId="0" borderId="9" xfId="0" applyNumberFormat="1" applyFont="1" applyBorder="1" applyAlignment="1">
      <alignment horizontal="center" vertical="center"/>
    </xf>
    <xf numFmtId="1" fontId="34" fillId="0" borderId="10" xfId="0" applyNumberFormat="1" applyFont="1" applyFill="1" applyBorder="1" applyAlignment="1">
      <alignment horizontal="center" vertical="center"/>
    </xf>
    <xf numFmtId="1" fontId="34" fillId="0" borderId="11" xfId="0" applyNumberFormat="1" applyFont="1" applyFill="1" applyBorder="1" applyAlignment="1">
      <alignment horizontal="center" vertical="center"/>
    </xf>
    <xf numFmtId="1" fontId="37" fillId="25" borderId="9" xfId="0" applyNumberFormat="1" applyFont="1" applyFill="1" applyBorder="1" applyAlignment="1">
      <alignment horizontal="center" vertical="center"/>
    </xf>
    <xf numFmtId="1" fontId="34" fillId="25" borderId="9" xfId="0" applyNumberFormat="1" applyFont="1" applyFill="1" applyBorder="1" applyAlignment="1">
      <alignment horizontal="center" vertical="center"/>
    </xf>
    <xf numFmtId="1" fontId="34" fillId="25" borderId="11" xfId="0" applyNumberFormat="1" applyFont="1" applyFill="1" applyBorder="1" applyAlignment="1">
      <alignment horizontal="center" vertical="center"/>
    </xf>
    <xf numFmtId="1" fontId="34" fillId="25" borderId="34" xfId="0" applyNumberFormat="1" applyFont="1" applyFill="1" applyBorder="1" applyAlignment="1">
      <alignment horizontal="center" vertical="center"/>
    </xf>
    <xf numFmtId="0" fontId="36" fillId="25" borderId="58" xfId="0" applyFont="1" applyFill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25" borderId="10" xfId="0" applyFont="1" applyFill="1" applyBorder="1" applyAlignment="1">
      <alignment horizontal="center" vertical="center"/>
    </xf>
    <xf numFmtId="1" fontId="34" fillId="25" borderId="10" xfId="0" applyNumberFormat="1" applyFont="1" applyFill="1" applyBorder="1" applyAlignment="1">
      <alignment horizontal="center" vertical="center"/>
    </xf>
    <xf numFmtId="1" fontId="34" fillId="25" borderId="43" xfId="0" applyNumberFormat="1" applyFont="1" applyFill="1" applyBorder="1" applyAlignment="1">
      <alignment horizontal="center" vertical="center"/>
    </xf>
    <xf numFmtId="1" fontId="34" fillId="25" borderId="27" xfId="0" applyNumberFormat="1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horizontal="center" vertical="center"/>
    </xf>
    <xf numFmtId="1" fontId="37" fillId="25" borderId="10" xfId="0" applyNumberFormat="1" applyFont="1" applyFill="1" applyBorder="1" applyAlignment="1">
      <alignment horizontal="center" vertical="center"/>
    </xf>
    <xf numFmtId="49" fontId="36" fillId="24" borderId="47" xfId="0" applyNumberFormat="1" applyFont="1" applyFill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1" fontId="34" fillId="0" borderId="10" xfId="0" applyNumberFormat="1" applyFont="1" applyBorder="1" applyAlignment="1">
      <alignment horizontal="center" vertical="center"/>
    </xf>
    <xf numFmtId="1" fontId="34" fillId="0" borderId="43" xfId="0" applyNumberFormat="1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1" fontId="36" fillId="23" borderId="20" xfId="0" applyNumberFormat="1" applyFont="1" applyFill="1" applyBorder="1" applyAlignment="1">
      <alignment horizontal="center" vertical="center"/>
    </xf>
    <xf numFmtId="1" fontId="36" fillId="27" borderId="20" xfId="0" applyNumberFormat="1" applyFont="1" applyFill="1" applyBorder="1" applyAlignment="1">
      <alignment horizontal="center" vertical="center"/>
    </xf>
    <xf numFmtId="1" fontId="36" fillId="27" borderId="12" xfId="0" applyNumberFormat="1" applyFont="1" applyFill="1" applyBorder="1" applyAlignment="1">
      <alignment horizontal="center" vertical="center"/>
    </xf>
    <xf numFmtId="1" fontId="36" fillId="23" borderId="32" xfId="0" applyNumberFormat="1" applyFont="1" applyFill="1" applyBorder="1" applyAlignment="1">
      <alignment horizontal="center" vertical="center"/>
    </xf>
    <xf numFmtId="1" fontId="36" fillId="23" borderId="29" xfId="0" applyNumberFormat="1" applyFont="1" applyFill="1" applyBorder="1" applyAlignment="1">
      <alignment horizontal="center" vertical="center"/>
    </xf>
    <xf numFmtId="1" fontId="34" fillId="27" borderId="12" xfId="0" applyNumberFormat="1" applyFont="1" applyFill="1" applyBorder="1" applyAlignment="1">
      <alignment horizontal="center" vertical="center"/>
    </xf>
    <xf numFmtId="1" fontId="36" fillId="23" borderId="19" xfId="0" applyNumberFormat="1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1" fontId="34" fillId="27" borderId="19" xfId="0" applyNumberFormat="1" applyFont="1" applyFill="1" applyBorder="1" applyAlignment="1">
      <alignment horizontal="center" vertical="center"/>
    </xf>
    <xf numFmtId="0" fontId="36" fillId="24" borderId="35" xfId="0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32" xfId="0" applyFont="1" applyFill="1" applyBorder="1" applyAlignment="1">
      <alignment horizontal="center" vertical="center"/>
    </xf>
    <xf numFmtId="0" fontId="36" fillId="28" borderId="29" xfId="0" applyFont="1" applyFill="1" applyBorder="1" applyAlignment="1">
      <alignment horizontal="center" vertical="center"/>
    </xf>
    <xf numFmtId="0" fontId="36" fillId="28" borderId="19" xfId="0" applyFont="1" applyFill="1" applyBorder="1" applyAlignment="1">
      <alignment horizontal="center" vertical="center"/>
    </xf>
    <xf numFmtId="0" fontId="36" fillId="28" borderId="20" xfId="0" applyFont="1" applyFill="1" applyBorder="1" applyAlignment="1">
      <alignment horizontal="center" vertical="center"/>
    </xf>
    <xf numFmtId="0" fontId="36" fillId="28" borderId="55" xfId="0" applyFont="1" applyFill="1" applyBorder="1" applyAlignment="1">
      <alignment horizontal="center" vertical="center"/>
    </xf>
    <xf numFmtId="1" fontId="36" fillId="23" borderId="12" xfId="0" applyNumberFormat="1" applyFont="1" applyFill="1" applyBorder="1" applyAlignment="1">
      <alignment horizontal="center" vertical="center"/>
    </xf>
    <xf numFmtId="0" fontId="37" fillId="25" borderId="9" xfId="0" applyFont="1" applyFill="1" applyBorder="1" applyAlignment="1">
      <alignment horizontal="center" vertical="center"/>
    </xf>
    <xf numFmtId="1" fontId="37" fillId="25" borderId="24" xfId="0" applyNumberFormat="1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center" vertical="center" wrapText="1"/>
    </xf>
    <xf numFmtId="1" fontId="34" fillId="0" borderId="58" xfId="0" applyNumberFormat="1" applyFont="1" applyBorder="1" applyAlignment="1">
      <alignment horizontal="center" vertical="center"/>
    </xf>
    <xf numFmtId="1" fontId="34" fillId="0" borderId="50" xfId="0" applyNumberFormat="1" applyFont="1" applyBorder="1" applyAlignment="1">
      <alignment horizontal="center" vertical="center"/>
    </xf>
    <xf numFmtId="1" fontId="34" fillId="0" borderId="60" xfId="0" applyNumberFormat="1" applyFont="1" applyBorder="1" applyAlignment="1">
      <alignment horizontal="center" vertical="center"/>
    </xf>
    <xf numFmtId="1" fontId="34" fillId="0" borderId="61" xfId="0" applyNumberFormat="1" applyFont="1" applyBorder="1" applyAlignment="1">
      <alignment horizontal="center" vertical="center"/>
    </xf>
    <xf numFmtId="1" fontId="34" fillId="0" borderId="59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34" fillId="0" borderId="11" xfId="0" applyNumberFormat="1" applyFont="1" applyBorder="1" applyAlignment="1">
      <alignment horizontal="center" vertical="center"/>
    </xf>
    <xf numFmtId="0" fontId="36" fillId="24" borderId="46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1" fontId="34" fillId="0" borderId="13" xfId="0" applyNumberFormat="1" applyFont="1" applyBorder="1" applyAlignment="1">
      <alignment horizontal="center" vertical="center"/>
    </xf>
    <xf numFmtId="1" fontId="34" fillId="0" borderId="18" xfId="0" applyNumberFormat="1" applyFont="1" applyFill="1" applyBorder="1" applyAlignment="1">
      <alignment horizontal="center" vertical="center"/>
    </xf>
    <xf numFmtId="0" fontId="36" fillId="28" borderId="12" xfId="0" applyFont="1" applyFill="1" applyBorder="1" applyAlignment="1">
      <alignment horizontal="center" vertical="center"/>
    </xf>
    <xf numFmtId="1" fontId="34" fillId="0" borderId="14" xfId="0" applyNumberFormat="1" applyFont="1" applyFill="1" applyBorder="1" applyAlignment="1">
      <alignment horizontal="center" vertical="center"/>
    </xf>
    <xf numFmtId="1" fontId="34" fillId="0" borderId="13" xfId="0" applyNumberFormat="1" applyFont="1" applyFill="1" applyBorder="1" applyAlignment="1">
      <alignment horizontal="center" vertical="center"/>
    </xf>
    <xf numFmtId="1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6" fillId="25" borderId="63" xfId="0" applyFont="1" applyFill="1" applyBorder="1" applyAlignment="1">
      <alignment horizontal="center" vertical="center"/>
    </xf>
    <xf numFmtId="1" fontId="34" fillId="25" borderId="40" xfId="0" applyNumberFormat="1" applyFont="1" applyFill="1" applyBorder="1" applyAlignment="1">
      <alignment horizontal="center" vertical="center"/>
    </xf>
    <xf numFmtId="1" fontId="34" fillId="25" borderId="48" xfId="0" applyNumberFormat="1" applyFont="1" applyFill="1" applyBorder="1" applyAlignment="1">
      <alignment horizontal="center" vertical="center"/>
    </xf>
    <xf numFmtId="1" fontId="37" fillId="25" borderId="39" xfId="0" applyNumberFormat="1" applyFont="1" applyFill="1" applyBorder="1" applyAlignment="1">
      <alignment horizontal="center" vertical="center"/>
    </xf>
    <xf numFmtId="49" fontId="36" fillId="24" borderId="44" xfId="0" applyNumberFormat="1" applyFont="1" applyFill="1" applyBorder="1" applyAlignment="1">
      <alignment horizontal="center" vertical="center"/>
    </xf>
    <xf numFmtId="1" fontId="34" fillId="25" borderId="62" xfId="0" applyNumberFormat="1" applyFont="1" applyFill="1" applyBorder="1" applyAlignment="1">
      <alignment horizontal="center" vertical="center"/>
    </xf>
    <xf numFmtId="1" fontId="34" fillId="25" borderId="39" xfId="0" applyNumberFormat="1" applyFont="1" applyFill="1" applyBorder="1" applyAlignment="1">
      <alignment horizontal="center" vertical="center"/>
    </xf>
    <xf numFmtId="1" fontId="34" fillId="25" borderId="37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6" fillId="24" borderId="55" xfId="0" applyFont="1" applyFill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36" fillId="24" borderId="53" xfId="0" applyFont="1" applyFill="1" applyBorder="1" applyAlignment="1">
      <alignment horizontal="center" vertical="center"/>
    </xf>
    <xf numFmtId="0" fontId="36" fillId="24" borderId="31" xfId="0" applyFont="1" applyFill="1" applyBorder="1" applyAlignment="1">
      <alignment horizontal="center" vertical="center"/>
    </xf>
    <xf numFmtId="0" fontId="36" fillId="24" borderId="54" xfId="0" applyFont="1" applyFill="1" applyBorder="1" applyAlignment="1">
      <alignment horizontal="center" vertical="center"/>
    </xf>
    <xf numFmtId="0" fontId="36" fillId="24" borderId="55" xfId="0" applyFont="1" applyFill="1" applyBorder="1" applyAlignment="1">
      <alignment horizontal="center" vertical="center" wrapText="1"/>
    </xf>
    <xf numFmtId="49" fontId="36" fillId="24" borderId="53" xfId="0" applyNumberFormat="1" applyFont="1" applyFill="1" applyBorder="1" applyAlignment="1">
      <alignment horizontal="center" vertical="center"/>
    </xf>
    <xf numFmtId="49" fontId="36" fillId="24" borderId="31" xfId="0" applyNumberFormat="1" applyFont="1" applyFill="1" applyBorder="1" applyAlignment="1">
      <alignment horizontal="center" vertical="center"/>
    </xf>
    <xf numFmtId="49" fontId="36" fillId="24" borderId="51" xfId="0" applyNumberFormat="1" applyFont="1" applyFill="1" applyBorder="1" applyAlignment="1">
      <alignment horizontal="center" vertical="center"/>
    </xf>
    <xf numFmtId="1" fontId="34" fillId="0" borderId="14" xfId="0" applyNumberFormat="1" applyFont="1" applyBorder="1" applyAlignment="1">
      <alignment horizontal="center" vertical="center"/>
    </xf>
    <xf numFmtId="1" fontId="37" fillId="0" borderId="18" xfId="0" applyNumberFormat="1" applyFont="1" applyFill="1" applyBorder="1" applyAlignment="1">
      <alignment horizontal="center" vertical="center"/>
    </xf>
    <xf numFmtId="1" fontId="37" fillId="0" borderId="9" xfId="0" applyNumberFormat="1" applyFont="1" applyFill="1" applyBorder="1" applyAlignment="1">
      <alignment horizontal="center" vertical="center"/>
    </xf>
    <xf numFmtId="1" fontId="34" fillId="0" borderId="43" xfId="0" applyNumberFormat="1" applyFont="1" applyFill="1" applyBorder="1" applyAlignment="1">
      <alignment horizontal="center" vertical="center"/>
    </xf>
    <xf numFmtId="1" fontId="34" fillId="0" borderId="25" xfId="0" applyNumberFormat="1" applyFont="1" applyBorder="1" applyAlignment="1">
      <alignment horizontal="center" vertical="center"/>
    </xf>
    <xf numFmtId="1" fontId="37" fillId="25" borderId="40" xfId="0" applyNumberFormat="1" applyFont="1" applyFill="1" applyBorder="1" applyAlignment="1">
      <alignment horizontal="center" vertical="center"/>
    </xf>
    <xf numFmtId="0" fontId="38" fillId="0" borderId="6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23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19" fillId="0" borderId="0" xfId="0" applyFont="1" applyAlignment="1">
      <alignment horizontal="center"/>
    </xf>
    <xf numFmtId="0" fontId="21" fillId="0" borderId="5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20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Linked Cell" xfId="34"/>
    <cellStyle name="Normal" xfId="0" builtinId="0"/>
    <cellStyle name="Note" xfId="35"/>
    <cellStyle name="Output" xfId="36"/>
    <cellStyle name="Standaard_Ranking Form EBT 2007 Stop 2" xfId="37"/>
    <cellStyle name="Standard_GPZH-2001" xfId="38"/>
    <cellStyle name="Title" xfId="39"/>
    <cellStyle name="Warning Text" xfId="40"/>
    <cellStyle name="Обычный 2" xfId="41"/>
  </cellStyles>
  <dxfs count="7"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N608"/>
  <sheetViews>
    <sheetView workbookViewId="0">
      <selection activeCell="F5" sqref="F5"/>
    </sheetView>
  </sheetViews>
  <sheetFormatPr defaultRowHeight="12.75" x14ac:dyDescent="0.2"/>
  <cols>
    <col min="1" max="1" width="5.7109375" style="2" bestFit="1" customWidth="1"/>
    <col min="2" max="2" width="5.7109375" style="2" customWidth="1"/>
    <col min="3" max="5" width="7" style="2" customWidth="1"/>
    <col min="6" max="7" width="9.28515625" style="2" customWidth="1"/>
    <col min="8" max="8" width="8.5703125" style="2" customWidth="1"/>
    <col min="9" max="11" width="9.5703125" style="2" customWidth="1"/>
    <col min="12" max="12" width="9.140625" style="2"/>
    <col min="13" max="13" width="17" style="2" customWidth="1"/>
    <col min="14" max="16384" width="9.140625" style="2"/>
  </cols>
  <sheetData>
    <row r="1" spans="1:14" ht="24.95" customHeight="1" thickBot="1" x14ac:dyDescent="0.25">
      <c r="A1" s="217" t="s">
        <v>105</v>
      </c>
      <c r="B1" s="218"/>
      <c r="C1" s="218"/>
      <c r="D1" s="218"/>
      <c r="E1" s="218"/>
      <c r="F1" s="218"/>
      <c r="G1" s="218"/>
      <c r="H1" s="218"/>
      <c r="I1" s="218"/>
    </row>
    <row r="2" spans="1:14" ht="13.5" customHeight="1" thickBot="1" x14ac:dyDescent="0.25">
      <c r="A2" s="213"/>
      <c r="B2" s="213"/>
      <c r="C2" s="214"/>
      <c r="D2" s="214"/>
      <c r="E2" s="214"/>
      <c r="F2" s="214"/>
      <c r="G2" s="215"/>
      <c r="H2" s="215"/>
      <c r="I2" s="12"/>
      <c r="L2" s="216"/>
      <c r="M2" s="216"/>
      <c r="N2" s="216"/>
    </row>
    <row r="3" spans="1:14" s="22" customFormat="1" ht="39" customHeight="1" thickBot="1" x14ac:dyDescent="0.25">
      <c r="A3" s="48"/>
      <c r="B3" s="49" t="s">
        <v>44</v>
      </c>
      <c r="C3" s="50" t="s">
        <v>33</v>
      </c>
      <c r="D3" s="50" t="s">
        <v>34</v>
      </c>
      <c r="E3" s="50" t="s">
        <v>35</v>
      </c>
      <c r="F3" s="50" t="s">
        <v>78</v>
      </c>
      <c r="G3" s="50" t="s">
        <v>77</v>
      </c>
      <c r="H3" s="50" t="s">
        <v>79</v>
      </c>
      <c r="I3" s="50" t="s">
        <v>45</v>
      </c>
      <c r="J3" s="51" t="s">
        <v>46</v>
      </c>
      <c r="K3" s="52" t="s">
        <v>47</v>
      </c>
      <c r="L3" s="53" t="s">
        <v>48</v>
      </c>
      <c r="M3" s="54" t="s">
        <v>49</v>
      </c>
      <c r="N3" s="55" t="s">
        <v>76</v>
      </c>
    </row>
    <row r="4" spans="1:14" ht="15.75" customHeight="1" x14ac:dyDescent="0.2">
      <c r="A4" s="91" t="s">
        <v>36</v>
      </c>
      <c r="B4" s="92">
        <v>20</v>
      </c>
      <c r="C4" s="93">
        <v>19</v>
      </c>
      <c r="D4" s="93">
        <v>5</v>
      </c>
      <c r="E4" s="93">
        <f>SUM(C4:D4)</f>
        <v>24</v>
      </c>
      <c r="F4" s="93">
        <v>33</v>
      </c>
      <c r="G4" s="93">
        <v>8</v>
      </c>
      <c r="H4" s="93">
        <f>F4+G4</f>
        <v>41</v>
      </c>
      <c r="I4" s="94">
        <f>B4*F4</f>
        <v>660</v>
      </c>
      <c r="J4" s="95">
        <f>G4*B4</f>
        <v>160</v>
      </c>
      <c r="K4" s="96">
        <f>SUM(I4:J4)</f>
        <v>820</v>
      </c>
      <c r="L4" s="97">
        <f>0.35*K4</f>
        <v>287</v>
      </c>
      <c r="M4" s="94">
        <f>K4*0.5</f>
        <v>410</v>
      </c>
      <c r="N4" s="98">
        <f>K4*0.15</f>
        <v>123</v>
      </c>
    </row>
    <row r="5" spans="1:14" ht="15.75" customHeight="1" x14ac:dyDescent="0.2">
      <c r="A5" s="23" t="s">
        <v>37</v>
      </c>
      <c r="B5" s="35">
        <v>20</v>
      </c>
      <c r="C5" s="24">
        <v>21</v>
      </c>
      <c r="D5" s="24">
        <v>4</v>
      </c>
      <c r="E5" s="24">
        <f t="shared" ref="E5:E8" si="0">SUM(C5:D5)</f>
        <v>25</v>
      </c>
      <c r="F5" s="24">
        <v>34</v>
      </c>
      <c r="G5" s="24">
        <v>4</v>
      </c>
      <c r="H5" s="24">
        <f t="shared" ref="H5:H8" si="1">F5+G5</f>
        <v>38</v>
      </c>
      <c r="I5" s="25">
        <f>B5*F5</f>
        <v>680</v>
      </c>
      <c r="J5" s="39">
        <f>G5*B5</f>
        <v>80</v>
      </c>
      <c r="K5" s="45">
        <f>SUM(I5:J5)+3</f>
        <v>763</v>
      </c>
      <c r="L5" s="42">
        <f>0.35*K5-0.05</f>
        <v>267</v>
      </c>
      <c r="M5" s="25">
        <f>K5*0.5-0.5</f>
        <v>381</v>
      </c>
      <c r="N5" s="26">
        <f>K5*0.15+0.55</f>
        <v>115</v>
      </c>
    </row>
    <row r="6" spans="1:14" ht="15.75" customHeight="1" x14ac:dyDescent="0.2">
      <c r="A6" s="23" t="s">
        <v>38</v>
      </c>
      <c r="B6" s="35">
        <v>20</v>
      </c>
      <c r="C6" s="24"/>
      <c r="D6" s="24"/>
      <c r="E6" s="24">
        <f t="shared" si="0"/>
        <v>0</v>
      </c>
      <c r="F6" s="24"/>
      <c r="G6" s="24"/>
      <c r="H6" s="24">
        <f t="shared" si="1"/>
        <v>0</v>
      </c>
      <c r="I6" s="25">
        <f t="shared" ref="I6:I8" si="2">B6*F6</f>
        <v>0</v>
      </c>
      <c r="J6" s="39">
        <f t="shared" ref="J6:J8" si="3">G6*B6</f>
        <v>0</v>
      </c>
      <c r="K6" s="45">
        <f t="shared" ref="K6:K8" si="4">SUM(I6:J6)</f>
        <v>0</v>
      </c>
      <c r="L6" s="42">
        <f t="shared" ref="L6:L8" si="5">0.35*K6</f>
        <v>0</v>
      </c>
      <c r="M6" s="25">
        <f t="shared" ref="M6:M8" si="6">K6*0.5</f>
        <v>0</v>
      </c>
      <c r="N6" s="26">
        <f t="shared" ref="N6:N8" si="7">K6*0.15</f>
        <v>0</v>
      </c>
    </row>
    <row r="7" spans="1:14" ht="15.75" customHeight="1" x14ac:dyDescent="0.2">
      <c r="A7" s="23" t="s">
        <v>39</v>
      </c>
      <c r="B7" s="35">
        <v>20</v>
      </c>
      <c r="C7" s="24"/>
      <c r="D7" s="24"/>
      <c r="E7" s="24">
        <f t="shared" si="0"/>
        <v>0</v>
      </c>
      <c r="F7" s="24"/>
      <c r="G7" s="24"/>
      <c r="H7" s="24">
        <f t="shared" si="1"/>
        <v>0</v>
      </c>
      <c r="I7" s="25">
        <f t="shared" si="2"/>
        <v>0</v>
      </c>
      <c r="J7" s="39">
        <f t="shared" si="3"/>
        <v>0</v>
      </c>
      <c r="K7" s="45">
        <f t="shared" si="4"/>
        <v>0</v>
      </c>
      <c r="L7" s="42">
        <f t="shared" ref="L7" si="8">0.35*K7</f>
        <v>0</v>
      </c>
      <c r="M7" s="25">
        <f t="shared" ref="M7" si="9">K7*0.5</f>
        <v>0</v>
      </c>
      <c r="N7" s="26">
        <f t="shared" ref="N7" si="10">K7*0.15</f>
        <v>0</v>
      </c>
    </row>
    <row r="8" spans="1:14" ht="15.75" customHeight="1" thickBot="1" x14ac:dyDescent="0.25">
      <c r="A8" s="27" t="s">
        <v>40</v>
      </c>
      <c r="B8" s="36">
        <v>20</v>
      </c>
      <c r="C8" s="28"/>
      <c r="D8" s="28"/>
      <c r="E8" s="28">
        <f t="shared" si="0"/>
        <v>0</v>
      </c>
      <c r="F8" s="28"/>
      <c r="G8" s="28"/>
      <c r="H8" s="28">
        <f t="shared" si="1"/>
        <v>0</v>
      </c>
      <c r="I8" s="29">
        <f t="shared" si="2"/>
        <v>0</v>
      </c>
      <c r="J8" s="40">
        <f t="shared" si="3"/>
        <v>0</v>
      </c>
      <c r="K8" s="46">
        <f t="shared" si="4"/>
        <v>0</v>
      </c>
      <c r="L8" s="43">
        <f t="shared" si="5"/>
        <v>0</v>
      </c>
      <c r="M8" s="29">
        <f t="shared" si="6"/>
        <v>0</v>
      </c>
      <c r="N8" s="30">
        <f t="shared" si="7"/>
        <v>0</v>
      </c>
    </row>
    <row r="9" spans="1:14" ht="24" customHeight="1" thickBot="1" x14ac:dyDescent="0.25">
      <c r="A9" s="31" t="s">
        <v>41</v>
      </c>
      <c r="B9" s="37"/>
      <c r="C9" s="32">
        <f t="shared" ref="C9:N9" si="11">SUM(C4:C8)</f>
        <v>40</v>
      </c>
      <c r="D9" s="32">
        <f t="shared" si="11"/>
        <v>9</v>
      </c>
      <c r="E9" s="32">
        <f t="shared" si="11"/>
        <v>49</v>
      </c>
      <c r="F9" s="32">
        <f t="shared" si="11"/>
        <v>67</v>
      </c>
      <c r="G9" s="32">
        <f t="shared" si="11"/>
        <v>12</v>
      </c>
      <c r="H9" s="32">
        <f t="shared" si="11"/>
        <v>79</v>
      </c>
      <c r="I9" s="33">
        <f t="shared" si="11"/>
        <v>1340</v>
      </c>
      <c r="J9" s="41">
        <f t="shared" si="11"/>
        <v>240</v>
      </c>
      <c r="K9" s="47">
        <f t="shared" si="11"/>
        <v>1583</v>
      </c>
      <c r="L9" s="44">
        <f t="shared" si="11"/>
        <v>554</v>
      </c>
      <c r="M9" s="34">
        <f t="shared" si="11"/>
        <v>791</v>
      </c>
      <c r="N9" s="38">
        <f t="shared" si="11"/>
        <v>238</v>
      </c>
    </row>
    <row r="10" spans="1:14" ht="13.5" customHeight="1" x14ac:dyDescent="0.2">
      <c r="D10" s="14"/>
      <c r="E10" s="14"/>
      <c r="F10" s="14"/>
      <c r="G10" s="14"/>
      <c r="H10" s="14"/>
    </row>
    <row r="11" spans="1:14" ht="13.5" customHeight="1" x14ac:dyDescent="0.2"/>
    <row r="12" spans="1:14" ht="13.5" customHeight="1" x14ac:dyDescent="0.2">
      <c r="B12" s="219" t="s">
        <v>80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</row>
    <row r="13" spans="1:14" ht="13.5" customHeight="1" x14ac:dyDescent="0.2"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</row>
    <row r="14" spans="1:14" ht="13.5" customHeight="1" x14ac:dyDescent="0.2"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</row>
    <row r="15" spans="1:14" ht="13.5" customHeight="1" x14ac:dyDescent="0.2"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</row>
    <row r="16" spans="1:14" ht="13.5" customHeight="1" x14ac:dyDescent="0.2"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</row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</sheetData>
  <mergeCells count="4">
    <mergeCell ref="A2:H2"/>
    <mergeCell ref="L2:N2"/>
    <mergeCell ref="A1:I1"/>
    <mergeCell ref="B12:N16"/>
  </mergeCells>
  <phoneticPr fontId="0" type="noConversion"/>
  <pageMargins left="1" right="0.17" top="0.4" bottom="0.49" header="0.39370078740157499" footer="0.17"/>
  <pageSetup paperSize="9" orientation="landscape" horizontalDpi="300" r:id="rId1"/>
  <headerFooter alignWithMargins="0">
    <oddFooter>&amp;L&amp;F&amp;R&amp;14&amp;D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  <pageSetUpPr fitToPage="1"/>
  </sheetPr>
  <dimension ref="A1:AD61"/>
  <sheetViews>
    <sheetView tabSelected="1" zoomScale="60" zoomScaleNormal="60" workbookViewId="0">
      <selection activeCell="S25" sqref="S25"/>
    </sheetView>
  </sheetViews>
  <sheetFormatPr defaultRowHeight="12.75" x14ac:dyDescent="0.2"/>
  <cols>
    <col min="1" max="1" width="5.7109375" style="1" customWidth="1"/>
    <col min="2" max="2" width="15.140625" style="5" bestFit="1" customWidth="1"/>
    <col min="3" max="3" width="18.85546875" style="5" customWidth="1"/>
    <col min="4" max="4" width="15.85546875" style="5" customWidth="1"/>
    <col min="5" max="5" width="7.140625" style="184" customWidth="1"/>
    <col min="6" max="6" width="7.140625" style="5" customWidth="1"/>
    <col min="7" max="12" width="5.42578125" style="5" customWidth="1"/>
    <col min="13" max="13" width="7.5703125" style="5" bestFit="1" customWidth="1"/>
    <col min="14" max="14" width="6.42578125" style="5" customWidth="1"/>
    <col min="15" max="15" width="2" style="188" hidden="1" customWidth="1"/>
    <col min="16" max="16" width="9.140625" style="5"/>
    <col min="17" max="17" width="6.28515625" style="5" customWidth="1"/>
    <col min="18" max="18" width="17.28515625" style="5" customWidth="1"/>
    <col min="19" max="19" width="17.7109375" style="5" customWidth="1"/>
    <col min="20" max="20" width="18.85546875" style="5" customWidth="1"/>
    <col min="21" max="21" width="8.5703125" style="5" customWidth="1"/>
    <col min="22" max="22" width="7.85546875" style="5" customWidth="1"/>
    <col min="23" max="23" width="7.42578125" style="5" customWidth="1"/>
    <col min="24" max="24" width="8.140625" style="5" customWidth="1"/>
    <col min="25" max="30" width="6.7109375" style="5" customWidth="1"/>
    <col min="31" max="16384" width="9.140625" style="5"/>
  </cols>
  <sheetData>
    <row r="1" spans="1:16" ht="45" customHeight="1" x14ac:dyDescent="0.2">
      <c r="A1" s="212" t="s">
        <v>107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6" s="1" customFormat="1" ht="24.75" customHeight="1" thickBot="1" x14ac:dyDescent="0.25">
      <c r="A2" s="210" t="s">
        <v>82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185"/>
      <c r="P2" s="186"/>
    </row>
    <row r="3" spans="1:16" ht="15.95" customHeight="1" thickBot="1" x14ac:dyDescent="0.25">
      <c r="A3" s="195" t="s">
        <v>1</v>
      </c>
      <c r="B3" s="197" t="s">
        <v>18</v>
      </c>
      <c r="C3" s="198" t="s">
        <v>21</v>
      </c>
      <c r="D3" s="199" t="s">
        <v>5</v>
      </c>
      <c r="E3" s="200" t="s">
        <v>103</v>
      </c>
      <c r="F3" s="200" t="s">
        <v>25</v>
      </c>
      <c r="G3" s="201" t="s">
        <v>53</v>
      </c>
      <c r="H3" s="202" t="s">
        <v>0</v>
      </c>
      <c r="I3" s="202" t="s">
        <v>111</v>
      </c>
      <c r="J3" s="202"/>
      <c r="K3" s="202"/>
      <c r="L3" s="202"/>
      <c r="M3" s="202"/>
      <c r="N3" s="203"/>
      <c r="O3" s="185"/>
      <c r="P3" s="187"/>
    </row>
    <row r="4" spans="1:16" ht="15.95" customHeight="1" x14ac:dyDescent="0.2">
      <c r="A4" s="148">
        <v>1</v>
      </c>
      <c r="B4" s="81" t="s">
        <v>26</v>
      </c>
      <c r="C4" s="76" t="s">
        <v>27</v>
      </c>
      <c r="D4" s="77" t="s">
        <v>58</v>
      </c>
      <c r="E4" s="140">
        <v>875</v>
      </c>
      <c r="F4" s="78">
        <f t="shared" ref="F4:F11" si="0">SUM(G4:N4)</f>
        <v>875</v>
      </c>
      <c r="G4" s="141">
        <v>375</v>
      </c>
      <c r="H4" s="142">
        <v>250</v>
      </c>
      <c r="I4" s="142">
        <v>250</v>
      </c>
      <c r="J4" s="76"/>
      <c r="K4" s="142"/>
      <c r="L4" s="115"/>
      <c r="M4" s="142"/>
      <c r="N4" s="143"/>
      <c r="O4" s="188">
        <v>0</v>
      </c>
      <c r="P4" s="15"/>
    </row>
    <row r="5" spans="1:16" ht="15.95" customHeight="1" x14ac:dyDescent="0.2">
      <c r="A5" s="100">
        <v>2</v>
      </c>
      <c r="B5" s="79" t="s">
        <v>50</v>
      </c>
      <c r="C5" s="65" t="s">
        <v>51</v>
      </c>
      <c r="D5" s="66" t="s">
        <v>28</v>
      </c>
      <c r="E5" s="134">
        <v>667</v>
      </c>
      <c r="F5" s="67">
        <f t="shared" si="0"/>
        <v>667</v>
      </c>
      <c r="G5" s="171">
        <v>281</v>
      </c>
      <c r="H5" s="113">
        <v>172</v>
      </c>
      <c r="I5" s="65">
        <v>214</v>
      </c>
      <c r="J5" s="112"/>
      <c r="K5" s="65"/>
      <c r="L5" s="113"/>
      <c r="M5" s="113"/>
      <c r="N5" s="108"/>
      <c r="P5" s="15"/>
    </row>
    <row r="6" spans="1:16" ht="15.95" customHeight="1" x14ac:dyDescent="0.2">
      <c r="A6" s="100">
        <v>3</v>
      </c>
      <c r="B6" s="79" t="s">
        <v>87</v>
      </c>
      <c r="C6" s="65" t="s">
        <v>88</v>
      </c>
      <c r="D6" s="66" t="s">
        <v>28</v>
      </c>
      <c r="E6" s="134">
        <v>396</v>
      </c>
      <c r="F6" s="67">
        <f t="shared" si="0"/>
        <v>396</v>
      </c>
      <c r="G6" s="171"/>
      <c r="H6" s="113">
        <v>209</v>
      </c>
      <c r="I6" s="65">
        <v>187</v>
      </c>
      <c r="J6" s="65"/>
      <c r="K6" s="65"/>
      <c r="L6" s="114"/>
      <c r="M6" s="114"/>
      <c r="N6" s="109"/>
      <c r="P6" s="15"/>
    </row>
    <row r="7" spans="1:16" ht="15.95" customHeight="1" x14ac:dyDescent="0.2">
      <c r="A7" s="100">
        <v>4</v>
      </c>
      <c r="B7" s="79" t="s">
        <v>93</v>
      </c>
      <c r="C7" s="65" t="s">
        <v>94</v>
      </c>
      <c r="D7" s="66" t="s">
        <v>58</v>
      </c>
      <c r="E7" s="135">
        <v>317</v>
      </c>
      <c r="F7" s="67">
        <f t="shared" si="0"/>
        <v>317</v>
      </c>
      <c r="G7" s="204"/>
      <c r="H7" s="114">
        <v>150</v>
      </c>
      <c r="I7" s="65">
        <v>167</v>
      </c>
      <c r="J7" s="65"/>
      <c r="K7" s="65"/>
      <c r="L7" s="113"/>
      <c r="M7" s="113"/>
      <c r="N7" s="108"/>
      <c r="O7" s="188">
        <v>0</v>
      </c>
      <c r="P7" s="15"/>
    </row>
    <row r="8" spans="1:16" ht="15.95" customHeight="1" thickBot="1" x14ac:dyDescent="0.25">
      <c r="A8" s="101">
        <v>5</v>
      </c>
      <c r="B8" s="80" t="s">
        <v>60</v>
      </c>
      <c r="C8" s="72" t="s">
        <v>61</v>
      </c>
      <c r="D8" s="73" t="s">
        <v>4</v>
      </c>
      <c r="E8" s="136">
        <v>314</v>
      </c>
      <c r="F8" s="74">
        <f t="shared" si="0"/>
        <v>314</v>
      </c>
      <c r="G8" s="169">
        <v>314</v>
      </c>
      <c r="H8" s="116"/>
      <c r="I8" s="72"/>
      <c r="J8" s="72"/>
      <c r="K8" s="72"/>
      <c r="L8" s="116"/>
      <c r="M8" s="116"/>
      <c r="N8" s="110"/>
      <c r="P8" s="15"/>
    </row>
    <row r="9" spans="1:16" ht="15.95" customHeight="1" x14ac:dyDescent="0.2">
      <c r="A9" s="151">
        <v>6</v>
      </c>
      <c r="B9" s="81" t="s">
        <v>56</v>
      </c>
      <c r="C9" s="76" t="s">
        <v>57</v>
      </c>
      <c r="D9" s="77" t="s">
        <v>2</v>
      </c>
      <c r="E9" s="140">
        <v>259</v>
      </c>
      <c r="F9" s="78">
        <f t="shared" si="0"/>
        <v>259</v>
      </c>
      <c r="G9" s="172">
        <v>259</v>
      </c>
      <c r="H9" s="115"/>
      <c r="I9" s="76"/>
      <c r="J9" s="76"/>
      <c r="K9" s="76"/>
      <c r="L9" s="115"/>
      <c r="M9" s="115"/>
      <c r="N9" s="207"/>
      <c r="P9" s="15"/>
    </row>
    <row r="10" spans="1:16" ht="15.95" customHeight="1" x14ac:dyDescent="0.2">
      <c r="A10" s="152">
        <v>7</v>
      </c>
      <c r="B10" s="79" t="s">
        <v>29</v>
      </c>
      <c r="C10" s="65" t="s">
        <v>55</v>
      </c>
      <c r="D10" s="66" t="s">
        <v>28</v>
      </c>
      <c r="E10" s="134">
        <v>225</v>
      </c>
      <c r="F10" s="67">
        <f t="shared" si="0"/>
        <v>225</v>
      </c>
      <c r="G10" s="204">
        <v>225</v>
      </c>
      <c r="H10" s="114"/>
      <c r="I10" s="65"/>
      <c r="J10" s="65"/>
      <c r="K10" s="65"/>
      <c r="L10" s="206"/>
      <c r="M10" s="206"/>
      <c r="N10" s="108"/>
      <c r="P10" s="15"/>
    </row>
    <row r="11" spans="1:16" ht="15.95" customHeight="1" thickBot="1" x14ac:dyDescent="0.25">
      <c r="A11" s="170">
        <v>8</v>
      </c>
      <c r="B11" s="80" t="s">
        <v>87</v>
      </c>
      <c r="C11" s="72" t="s">
        <v>106</v>
      </c>
      <c r="D11" s="73" t="s">
        <v>28</v>
      </c>
      <c r="E11" s="154">
        <v>187</v>
      </c>
      <c r="F11" s="74">
        <f t="shared" si="0"/>
        <v>187</v>
      </c>
      <c r="G11" s="205"/>
      <c r="H11" s="116">
        <v>187</v>
      </c>
      <c r="I11" s="72"/>
      <c r="J11" s="72"/>
      <c r="K11" s="72"/>
      <c r="L11" s="164"/>
      <c r="M11" s="164"/>
      <c r="N11" s="208"/>
      <c r="P11" s="15"/>
    </row>
    <row r="12" spans="1:16" ht="15.95" customHeight="1" x14ac:dyDescent="0.2">
      <c r="A12" s="9"/>
      <c r="B12" s="10"/>
      <c r="C12" s="10"/>
      <c r="D12" s="10"/>
      <c r="E12" s="189"/>
      <c r="F12" s="10"/>
      <c r="G12" s="10"/>
      <c r="H12" s="10"/>
      <c r="I12" s="10"/>
      <c r="J12" s="10"/>
      <c r="K12" s="10"/>
      <c r="L12" s="10"/>
      <c r="M12" s="10"/>
      <c r="P12" s="18"/>
    </row>
    <row r="13" spans="1:16" ht="24.95" customHeight="1" x14ac:dyDescent="0.2">
      <c r="A13" s="211" t="s">
        <v>83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P13" s="18"/>
    </row>
    <row r="14" spans="1:16" ht="13.5" thickBot="1" x14ac:dyDescent="0.25">
      <c r="A14" s="196"/>
      <c r="B14" s="9"/>
      <c r="C14" s="11"/>
      <c r="D14" s="11"/>
      <c r="E14" s="193"/>
      <c r="F14" s="11"/>
      <c r="G14" s="11"/>
      <c r="H14" s="11"/>
      <c r="I14" s="11"/>
      <c r="J14" s="11"/>
      <c r="K14" s="11"/>
      <c r="L14" s="11"/>
      <c r="M14" s="11"/>
      <c r="P14" s="18"/>
    </row>
    <row r="15" spans="1:16" s="1" customFormat="1" ht="15.95" customHeight="1" thickBot="1" x14ac:dyDescent="0.25">
      <c r="A15" s="195" t="s">
        <v>1</v>
      </c>
      <c r="B15" s="56" t="s">
        <v>18</v>
      </c>
      <c r="C15" s="57" t="s">
        <v>21</v>
      </c>
      <c r="D15" s="58" t="s">
        <v>5</v>
      </c>
      <c r="E15" s="59" t="s">
        <v>103</v>
      </c>
      <c r="F15" s="157" t="s">
        <v>25</v>
      </c>
      <c r="G15" s="180" t="s">
        <v>53</v>
      </c>
      <c r="H15" s="61" t="s">
        <v>0</v>
      </c>
      <c r="I15" s="61" t="s">
        <v>111</v>
      </c>
      <c r="J15" s="61"/>
      <c r="K15" s="61"/>
      <c r="L15" s="61"/>
      <c r="M15" s="61"/>
      <c r="N15" s="129"/>
      <c r="O15" s="188"/>
      <c r="P15" s="194"/>
    </row>
    <row r="16" spans="1:16" ht="15.95" customHeight="1" x14ac:dyDescent="0.2">
      <c r="A16" s="148">
        <v>1</v>
      </c>
      <c r="B16" s="81" t="s">
        <v>6</v>
      </c>
      <c r="C16" s="76" t="s">
        <v>10</v>
      </c>
      <c r="D16" s="77" t="s">
        <v>2</v>
      </c>
      <c r="E16" s="140">
        <v>745</v>
      </c>
      <c r="F16" s="158">
        <f>SUM(G16:N16)</f>
        <v>745</v>
      </c>
      <c r="G16" s="179">
        <v>354</v>
      </c>
      <c r="H16" s="124">
        <v>172</v>
      </c>
      <c r="I16" s="123">
        <v>219</v>
      </c>
      <c r="J16" s="127"/>
      <c r="K16" s="123"/>
      <c r="L16" s="128"/>
      <c r="M16" s="128"/>
      <c r="N16" s="125"/>
      <c r="O16" s="188">
        <v>0</v>
      </c>
      <c r="P16" s="17"/>
    </row>
    <row r="17" spans="1:30" ht="15.95" customHeight="1" x14ac:dyDescent="0.2">
      <c r="A17" s="148">
        <v>2</v>
      </c>
      <c r="B17" s="79" t="s">
        <v>72</v>
      </c>
      <c r="C17" s="65" t="s">
        <v>73</v>
      </c>
      <c r="D17" s="66" t="s">
        <v>58</v>
      </c>
      <c r="E17" s="134">
        <v>569</v>
      </c>
      <c r="F17" s="159">
        <f>SUM(G17:N17)</f>
        <v>569</v>
      </c>
      <c r="G17" s="177">
        <v>248</v>
      </c>
      <c r="H17" s="117">
        <v>250</v>
      </c>
      <c r="I17" s="68">
        <v>71</v>
      </c>
      <c r="J17" s="68"/>
      <c r="K17" s="68"/>
      <c r="L17" s="118"/>
      <c r="M17" s="118"/>
      <c r="N17" s="156"/>
      <c r="P17" s="17"/>
    </row>
    <row r="18" spans="1:30" ht="15.95" customHeight="1" x14ac:dyDescent="0.2">
      <c r="A18" s="100">
        <v>3</v>
      </c>
      <c r="B18" s="79" t="s">
        <v>70</v>
      </c>
      <c r="C18" s="65" t="s">
        <v>71</v>
      </c>
      <c r="D18" s="66" t="s">
        <v>3</v>
      </c>
      <c r="E18" s="134">
        <v>545</v>
      </c>
      <c r="F18" s="159">
        <f>SUM(G18:N18)</f>
        <v>545</v>
      </c>
      <c r="G18" s="177">
        <v>198</v>
      </c>
      <c r="H18" s="118">
        <v>211</v>
      </c>
      <c r="I18" s="68">
        <v>136</v>
      </c>
      <c r="J18" s="68"/>
      <c r="K18" s="68"/>
      <c r="L18" s="118"/>
      <c r="M18" s="118"/>
      <c r="N18" s="103"/>
      <c r="O18" s="188">
        <v>0</v>
      </c>
      <c r="P18" s="16"/>
    </row>
    <row r="19" spans="1:30" ht="15.95" customHeight="1" x14ac:dyDescent="0.2">
      <c r="A19" s="148">
        <v>4</v>
      </c>
      <c r="B19" s="79" t="s">
        <v>7</v>
      </c>
      <c r="C19" s="65" t="s">
        <v>11</v>
      </c>
      <c r="D19" s="66" t="s">
        <v>3</v>
      </c>
      <c r="E19" s="134">
        <v>514</v>
      </c>
      <c r="F19" s="159">
        <f>SUM(G19:N19)</f>
        <v>514</v>
      </c>
      <c r="G19" s="177">
        <v>268</v>
      </c>
      <c r="H19" s="118">
        <v>140</v>
      </c>
      <c r="I19" s="68">
        <v>106</v>
      </c>
      <c r="J19" s="68"/>
      <c r="K19" s="68"/>
      <c r="L19" s="118"/>
      <c r="M19" s="118"/>
      <c r="N19" s="103"/>
      <c r="O19" s="188">
        <v>0</v>
      </c>
      <c r="P19" s="16"/>
    </row>
    <row r="20" spans="1:30" ht="15.95" customHeight="1" x14ac:dyDescent="0.2">
      <c r="A20" s="148">
        <v>5</v>
      </c>
      <c r="B20" s="79" t="s">
        <v>74</v>
      </c>
      <c r="C20" s="65" t="s">
        <v>92</v>
      </c>
      <c r="D20" s="66" t="s">
        <v>3</v>
      </c>
      <c r="E20" s="134">
        <v>438</v>
      </c>
      <c r="F20" s="159">
        <f>SUM(G20:N20)</f>
        <v>438</v>
      </c>
      <c r="G20" s="177">
        <v>146</v>
      </c>
      <c r="H20" s="118">
        <v>107</v>
      </c>
      <c r="I20" s="68">
        <v>185</v>
      </c>
      <c r="J20" s="68"/>
      <c r="K20" s="68"/>
      <c r="L20" s="118"/>
      <c r="M20" s="118"/>
      <c r="N20" s="103"/>
      <c r="O20" s="188">
        <v>0</v>
      </c>
      <c r="P20" s="16"/>
    </row>
    <row r="21" spans="1:30" ht="15.95" customHeight="1" thickBot="1" x14ac:dyDescent="0.25">
      <c r="A21" s="149">
        <v>6</v>
      </c>
      <c r="B21" s="130" t="s">
        <v>14</v>
      </c>
      <c r="C21" s="69" t="s">
        <v>13</v>
      </c>
      <c r="D21" s="70" t="s">
        <v>58</v>
      </c>
      <c r="E21" s="137">
        <v>435</v>
      </c>
      <c r="F21" s="160">
        <f>SUM(G21:N21)</f>
        <v>435</v>
      </c>
      <c r="G21" s="181">
        <v>243</v>
      </c>
      <c r="H21" s="120">
        <v>80</v>
      </c>
      <c r="I21" s="71">
        <v>112</v>
      </c>
      <c r="J21" s="71"/>
      <c r="K21" s="71"/>
      <c r="L21" s="120"/>
      <c r="M21" s="120"/>
      <c r="N21" s="104"/>
      <c r="O21" s="188">
        <v>0</v>
      </c>
      <c r="P21" s="16"/>
    </row>
    <row r="22" spans="1:30" ht="15.95" customHeight="1" x14ac:dyDescent="0.2">
      <c r="A22" s="150">
        <v>7</v>
      </c>
      <c r="B22" s="90" t="s">
        <v>30</v>
      </c>
      <c r="C22" s="62" t="s">
        <v>43</v>
      </c>
      <c r="D22" s="63" t="s">
        <v>3</v>
      </c>
      <c r="E22" s="138">
        <v>414</v>
      </c>
      <c r="F22" s="161">
        <f>SUM(G22:N22)</f>
        <v>414</v>
      </c>
      <c r="G22" s="183">
        <v>314</v>
      </c>
      <c r="H22" s="126"/>
      <c r="I22" s="64">
        <v>100</v>
      </c>
      <c r="J22" s="64"/>
      <c r="K22" s="64"/>
      <c r="L22" s="126"/>
      <c r="M22" s="126"/>
      <c r="N22" s="105"/>
      <c r="O22" s="188">
        <v>0</v>
      </c>
      <c r="P22" s="16"/>
    </row>
    <row r="23" spans="1:30" ht="15.95" customHeight="1" x14ac:dyDescent="0.2">
      <c r="A23" s="151">
        <v>8</v>
      </c>
      <c r="B23" s="79" t="s">
        <v>30</v>
      </c>
      <c r="C23" s="65" t="s">
        <v>15</v>
      </c>
      <c r="D23" s="66" t="s">
        <v>3</v>
      </c>
      <c r="E23" s="134">
        <v>377</v>
      </c>
      <c r="F23" s="159">
        <f>SUM(G23:N23)</f>
        <v>377</v>
      </c>
      <c r="G23" s="177">
        <v>203</v>
      </c>
      <c r="H23" s="118">
        <v>97</v>
      </c>
      <c r="I23" s="68">
        <v>77</v>
      </c>
      <c r="J23" s="68"/>
      <c r="K23" s="68"/>
      <c r="L23" s="118"/>
      <c r="M23" s="118"/>
      <c r="N23" s="103"/>
      <c r="O23" s="188">
        <v>0</v>
      </c>
      <c r="P23" s="16"/>
      <c r="Q23" s="82"/>
      <c r="R23" s="85"/>
      <c r="S23" s="85"/>
      <c r="T23" s="85"/>
      <c r="U23" s="83"/>
      <c r="V23" s="84"/>
      <c r="W23" s="173"/>
      <c r="X23" s="173"/>
      <c r="Y23" s="82"/>
      <c r="Z23" s="174"/>
      <c r="AA23" s="85"/>
      <c r="AB23" s="173"/>
      <c r="AC23" s="173"/>
      <c r="AD23" s="173"/>
    </row>
    <row r="24" spans="1:30" ht="15.95" customHeight="1" x14ac:dyDescent="0.2">
      <c r="A24" s="152">
        <v>9</v>
      </c>
      <c r="B24" s="79" t="s">
        <v>52</v>
      </c>
      <c r="C24" s="65" t="s">
        <v>42</v>
      </c>
      <c r="D24" s="66" t="s">
        <v>4</v>
      </c>
      <c r="E24" s="134">
        <v>369</v>
      </c>
      <c r="F24" s="159">
        <f>SUM(G24:N24)</f>
        <v>369</v>
      </c>
      <c r="G24" s="177">
        <v>152</v>
      </c>
      <c r="H24" s="118">
        <v>93</v>
      </c>
      <c r="I24" s="68">
        <v>124</v>
      </c>
      <c r="J24" s="68"/>
      <c r="K24" s="68"/>
      <c r="L24" s="118"/>
      <c r="M24" s="118"/>
      <c r="N24" s="103"/>
      <c r="O24" s="188">
        <v>0</v>
      </c>
      <c r="P24" s="16"/>
      <c r="Q24" s="82"/>
      <c r="R24" s="85"/>
      <c r="S24" s="85"/>
      <c r="T24" s="85"/>
      <c r="U24" s="83"/>
      <c r="V24" s="84"/>
      <c r="W24" s="84"/>
      <c r="X24" s="84"/>
      <c r="Y24" s="85"/>
      <c r="Z24" s="85"/>
      <c r="AA24" s="85"/>
      <c r="AB24" s="84"/>
      <c r="AC24" s="84"/>
      <c r="AD24" s="84"/>
    </row>
    <row r="25" spans="1:30" ht="15.95" customHeight="1" thickBot="1" x14ac:dyDescent="0.25">
      <c r="A25" s="153">
        <v>10</v>
      </c>
      <c r="B25" s="80" t="s">
        <v>8</v>
      </c>
      <c r="C25" s="72" t="s">
        <v>31</v>
      </c>
      <c r="D25" s="73" t="s">
        <v>3</v>
      </c>
      <c r="E25" s="154">
        <v>345</v>
      </c>
      <c r="F25" s="162">
        <f>SUM(G25:N25)</f>
        <v>345</v>
      </c>
      <c r="G25" s="178"/>
      <c r="H25" s="119">
        <v>183</v>
      </c>
      <c r="I25" s="75">
        <v>162</v>
      </c>
      <c r="J25" s="75"/>
      <c r="K25" s="75"/>
      <c r="L25" s="119"/>
      <c r="M25" s="119"/>
      <c r="N25" s="106"/>
      <c r="O25" s="188">
        <v>0</v>
      </c>
      <c r="P25" s="16"/>
      <c r="Q25" s="82"/>
      <c r="R25" s="85"/>
      <c r="S25" s="85"/>
      <c r="T25" s="85"/>
      <c r="U25" s="83"/>
      <c r="V25" s="84"/>
      <c r="W25" s="84"/>
      <c r="X25" s="84"/>
      <c r="Y25" s="85"/>
      <c r="Z25" s="85"/>
      <c r="AA25" s="85"/>
      <c r="AB25" s="84"/>
      <c r="AC25" s="84"/>
      <c r="AD25" s="84"/>
    </row>
    <row r="26" spans="1:30" ht="15.95" customHeight="1" x14ac:dyDescent="0.2">
      <c r="A26" s="121">
        <v>11</v>
      </c>
      <c r="B26" s="122" t="s">
        <v>63</v>
      </c>
      <c r="C26" s="76" t="s">
        <v>64</v>
      </c>
      <c r="D26" s="77" t="s">
        <v>3</v>
      </c>
      <c r="E26" s="140">
        <v>327</v>
      </c>
      <c r="F26" s="158">
        <f>SUM(G26:N26)</f>
        <v>327</v>
      </c>
      <c r="G26" s="182">
        <v>111</v>
      </c>
      <c r="H26" s="124">
        <v>148</v>
      </c>
      <c r="I26" s="123">
        <v>68</v>
      </c>
      <c r="J26" s="123"/>
      <c r="K26" s="123"/>
      <c r="L26" s="124"/>
      <c r="M26" s="124"/>
      <c r="N26" s="125"/>
      <c r="O26" s="188">
        <v>0</v>
      </c>
      <c r="P26" s="16"/>
      <c r="Q26" s="82"/>
      <c r="R26" s="85"/>
      <c r="S26" s="85"/>
      <c r="T26" s="85"/>
      <c r="U26" s="83"/>
      <c r="V26" s="84"/>
      <c r="W26" s="175"/>
      <c r="X26" s="85"/>
      <c r="Y26" s="85"/>
      <c r="Z26" s="85"/>
      <c r="AA26" s="85"/>
      <c r="AB26" s="84"/>
      <c r="AC26" s="84"/>
      <c r="AD26" s="84"/>
    </row>
    <row r="27" spans="1:30" ht="15.95" customHeight="1" x14ac:dyDescent="0.2">
      <c r="A27" s="107">
        <v>12</v>
      </c>
      <c r="B27" s="87" t="s">
        <v>30</v>
      </c>
      <c r="C27" s="65" t="s">
        <v>85</v>
      </c>
      <c r="D27" s="66" t="s">
        <v>58</v>
      </c>
      <c r="E27" s="134">
        <v>304</v>
      </c>
      <c r="F27" s="159">
        <f>SUM(G27:N27)</f>
        <v>304</v>
      </c>
      <c r="G27" s="177">
        <v>135</v>
      </c>
      <c r="H27" s="118">
        <v>68</v>
      </c>
      <c r="I27" s="68">
        <v>101</v>
      </c>
      <c r="J27" s="68"/>
      <c r="K27" s="68"/>
      <c r="L27" s="118"/>
      <c r="M27" s="118"/>
      <c r="N27" s="103"/>
      <c r="O27" s="188">
        <v>0</v>
      </c>
      <c r="P27" s="16"/>
      <c r="Q27" s="82"/>
      <c r="R27" s="85"/>
      <c r="S27" s="85"/>
      <c r="T27" s="85"/>
      <c r="U27" s="83"/>
      <c r="V27" s="84"/>
      <c r="W27" s="175"/>
      <c r="X27" s="85"/>
      <c r="Y27" s="85"/>
      <c r="Z27" s="85"/>
      <c r="AA27" s="85"/>
      <c r="AB27" s="84"/>
      <c r="AC27" s="84"/>
      <c r="AD27" s="84"/>
    </row>
    <row r="28" spans="1:30" ht="15.95" customHeight="1" x14ac:dyDescent="0.2">
      <c r="A28" s="121">
        <v>13</v>
      </c>
      <c r="B28" s="87" t="s">
        <v>9</v>
      </c>
      <c r="C28" s="65" t="s">
        <v>69</v>
      </c>
      <c r="D28" s="66" t="s">
        <v>58</v>
      </c>
      <c r="E28" s="134">
        <v>303</v>
      </c>
      <c r="F28" s="159">
        <f>SUM(G28:N28)</f>
        <v>303</v>
      </c>
      <c r="G28" s="177">
        <v>170</v>
      </c>
      <c r="H28" s="118">
        <v>71</v>
      </c>
      <c r="I28" s="68">
        <v>62</v>
      </c>
      <c r="J28" s="68"/>
      <c r="K28" s="68"/>
      <c r="L28" s="118"/>
      <c r="M28" s="118"/>
      <c r="N28" s="103"/>
      <c r="O28" s="188">
        <v>0</v>
      </c>
      <c r="P28" s="16"/>
      <c r="Q28" s="82"/>
      <c r="R28" s="85"/>
      <c r="S28" s="85"/>
      <c r="T28" s="85"/>
      <c r="U28" s="83"/>
      <c r="V28" s="84"/>
      <c r="W28" s="175"/>
      <c r="X28" s="85"/>
      <c r="Y28" s="85"/>
      <c r="Z28" s="85"/>
      <c r="AA28" s="85"/>
      <c r="AB28" s="84"/>
      <c r="AC28" s="84"/>
      <c r="AD28" s="84"/>
    </row>
    <row r="29" spans="1:30" ht="15.95" customHeight="1" x14ac:dyDescent="0.2">
      <c r="A29" s="107">
        <v>14</v>
      </c>
      <c r="B29" s="87" t="s">
        <v>67</v>
      </c>
      <c r="C29" s="65" t="s">
        <v>68</v>
      </c>
      <c r="D29" s="66" t="s">
        <v>3</v>
      </c>
      <c r="E29" s="134">
        <v>297</v>
      </c>
      <c r="F29" s="159">
        <f>SUM(G29:N29)</f>
        <v>297</v>
      </c>
      <c r="G29" s="177">
        <v>107</v>
      </c>
      <c r="H29" s="118">
        <v>125</v>
      </c>
      <c r="I29" s="68">
        <v>65</v>
      </c>
      <c r="J29" s="68"/>
      <c r="K29" s="68"/>
      <c r="L29" s="118"/>
      <c r="M29" s="118"/>
      <c r="N29" s="103"/>
      <c r="O29" s="188">
        <v>0</v>
      </c>
      <c r="Q29" s="82"/>
      <c r="R29" s="85"/>
      <c r="S29" s="85"/>
      <c r="T29" s="85"/>
      <c r="U29" s="83"/>
      <c r="V29" s="84"/>
      <c r="W29" s="175"/>
      <c r="X29" s="85"/>
      <c r="Y29" s="85"/>
      <c r="Z29" s="85"/>
      <c r="AA29" s="85"/>
      <c r="AB29" s="84"/>
      <c r="AC29" s="84"/>
      <c r="AD29" s="84"/>
    </row>
    <row r="30" spans="1:30" ht="15.95" customHeight="1" x14ac:dyDescent="0.2">
      <c r="A30" s="121">
        <v>15</v>
      </c>
      <c r="B30" s="87" t="s">
        <v>65</v>
      </c>
      <c r="C30" s="65" t="s">
        <v>66</v>
      </c>
      <c r="D30" s="66" t="s">
        <v>58</v>
      </c>
      <c r="E30" s="134">
        <v>282</v>
      </c>
      <c r="F30" s="159">
        <f>SUM(G30:N30)</f>
        <v>282</v>
      </c>
      <c r="G30" s="177">
        <v>134</v>
      </c>
      <c r="H30" s="118">
        <v>74</v>
      </c>
      <c r="I30" s="68">
        <v>74</v>
      </c>
      <c r="J30" s="68"/>
      <c r="K30" s="68"/>
      <c r="L30" s="118"/>
      <c r="M30" s="118"/>
      <c r="N30" s="103"/>
      <c r="O30" s="188">
        <v>0</v>
      </c>
      <c r="P30" s="16"/>
      <c r="Q30" s="82"/>
      <c r="R30" s="85"/>
      <c r="S30" s="85"/>
      <c r="T30" s="85"/>
      <c r="U30" s="83"/>
      <c r="V30" s="84"/>
      <c r="W30" s="175"/>
      <c r="X30" s="85"/>
      <c r="Y30" s="85"/>
      <c r="Z30" s="85"/>
      <c r="AA30" s="85"/>
      <c r="AB30" s="84"/>
      <c r="AC30" s="84"/>
      <c r="AD30" s="84"/>
    </row>
    <row r="31" spans="1:30" ht="15.95" customHeight="1" x14ac:dyDescent="0.2">
      <c r="A31" s="107">
        <v>16</v>
      </c>
      <c r="B31" s="87" t="s">
        <v>112</v>
      </c>
      <c r="C31" s="65" t="s">
        <v>113</v>
      </c>
      <c r="D31" s="66" t="s">
        <v>4</v>
      </c>
      <c r="E31" s="134">
        <v>242</v>
      </c>
      <c r="F31" s="159">
        <f>SUM(G31:N31)</f>
        <v>242</v>
      </c>
      <c r="G31" s="177"/>
      <c r="H31" s="118"/>
      <c r="I31" s="155">
        <v>242</v>
      </c>
      <c r="J31" s="68"/>
      <c r="K31" s="68"/>
      <c r="L31" s="118"/>
      <c r="M31" s="118"/>
      <c r="N31" s="103"/>
      <c r="O31" s="188">
        <v>0</v>
      </c>
      <c r="P31" s="16"/>
      <c r="Q31" s="82"/>
      <c r="R31" s="191"/>
      <c r="S31" s="191"/>
      <c r="T31" s="191"/>
      <c r="U31" s="83"/>
      <c r="V31" s="84"/>
      <c r="W31" s="191"/>
      <c r="X31" s="85"/>
      <c r="Y31" s="85"/>
      <c r="Z31" s="85"/>
      <c r="AA31" s="85"/>
      <c r="AB31" s="85"/>
      <c r="AC31" s="84"/>
    </row>
    <row r="32" spans="1:30" ht="15.95" customHeight="1" x14ac:dyDescent="0.2">
      <c r="A32" s="107">
        <v>17</v>
      </c>
      <c r="B32" s="87" t="s">
        <v>17</v>
      </c>
      <c r="C32" s="65" t="s">
        <v>16</v>
      </c>
      <c r="D32" s="66" t="s">
        <v>2</v>
      </c>
      <c r="E32" s="134">
        <v>196</v>
      </c>
      <c r="F32" s="159">
        <f>SUM(G32:N32)</f>
        <v>196</v>
      </c>
      <c r="G32" s="177">
        <v>116</v>
      </c>
      <c r="H32" s="118"/>
      <c r="I32" s="68">
        <v>80</v>
      </c>
      <c r="J32" s="68"/>
      <c r="K32" s="68"/>
      <c r="L32" s="118"/>
      <c r="M32" s="118"/>
      <c r="N32" s="103"/>
      <c r="P32" s="191"/>
      <c r="Q32" s="82"/>
      <c r="R32" s="191"/>
      <c r="S32" s="191"/>
      <c r="T32" s="191"/>
      <c r="U32" s="83"/>
      <c r="V32" s="84"/>
      <c r="W32" s="191"/>
      <c r="X32" s="85"/>
      <c r="Y32" s="85"/>
      <c r="Z32" s="85"/>
      <c r="AA32" s="85"/>
      <c r="AB32" s="85"/>
      <c r="AC32" s="86"/>
    </row>
    <row r="33" spans="1:29" ht="15.95" customHeight="1" x14ac:dyDescent="0.2">
      <c r="A33" s="121">
        <v>18</v>
      </c>
      <c r="B33" s="87" t="s">
        <v>9</v>
      </c>
      <c r="C33" s="65" t="s">
        <v>91</v>
      </c>
      <c r="D33" s="66" t="s">
        <v>3</v>
      </c>
      <c r="E33" s="134">
        <v>176</v>
      </c>
      <c r="F33" s="159">
        <f>SUM(G33:N33)</f>
        <v>176</v>
      </c>
      <c r="G33" s="177"/>
      <c r="H33" s="118">
        <v>77</v>
      </c>
      <c r="I33" s="68">
        <v>99</v>
      </c>
      <c r="J33" s="68"/>
      <c r="K33" s="68"/>
      <c r="L33" s="118"/>
      <c r="M33" s="118"/>
      <c r="N33" s="103"/>
      <c r="P33" s="191"/>
      <c r="Q33" s="82"/>
      <c r="R33" s="191"/>
      <c r="S33" s="191"/>
      <c r="T33" s="191"/>
      <c r="U33" s="83"/>
      <c r="V33" s="84"/>
      <c r="W33" s="191"/>
      <c r="X33" s="85"/>
      <c r="Y33" s="85"/>
      <c r="Z33" s="85"/>
      <c r="AA33" s="85"/>
      <c r="AB33" s="85"/>
      <c r="AC33" s="86"/>
    </row>
    <row r="34" spans="1:29" ht="15.95" customHeight="1" x14ac:dyDescent="0.2">
      <c r="A34" s="107">
        <v>19</v>
      </c>
      <c r="B34" s="87" t="s">
        <v>6</v>
      </c>
      <c r="C34" s="65" t="s">
        <v>62</v>
      </c>
      <c r="D34" s="66" t="s">
        <v>58</v>
      </c>
      <c r="E34" s="134">
        <v>174</v>
      </c>
      <c r="F34" s="159">
        <f>SUM(G34:N34)</f>
        <v>174</v>
      </c>
      <c r="G34" s="177">
        <v>174</v>
      </c>
      <c r="H34" s="118"/>
      <c r="I34" s="68"/>
      <c r="J34" s="68"/>
      <c r="K34" s="68"/>
      <c r="L34" s="118"/>
      <c r="M34" s="118"/>
      <c r="N34" s="103"/>
      <c r="P34" s="191"/>
      <c r="Q34" s="82"/>
      <c r="R34" s="191"/>
      <c r="S34" s="191"/>
      <c r="T34" s="191"/>
      <c r="U34" s="83"/>
      <c r="V34" s="84"/>
      <c r="W34" s="191"/>
      <c r="X34" s="85"/>
      <c r="Y34" s="85"/>
      <c r="Z34" s="85"/>
      <c r="AA34" s="85"/>
      <c r="AB34" s="85"/>
      <c r="AC34" s="86"/>
    </row>
    <row r="35" spans="1:29" ht="15.95" customHeight="1" x14ac:dyDescent="0.2">
      <c r="A35" s="107">
        <v>20</v>
      </c>
      <c r="B35" s="87" t="s">
        <v>98</v>
      </c>
      <c r="C35" s="65" t="s">
        <v>99</v>
      </c>
      <c r="D35" s="66" t="s">
        <v>3</v>
      </c>
      <c r="E35" s="134">
        <v>174</v>
      </c>
      <c r="F35" s="159">
        <f>SUM(G35:N35)</f>
        <v>174</v>
      </c>
      <c r="G35" s="177"/>
      <c r="H35" s="118">
        <v>116</v>
      </c>
      <c r="I35" s="68">
        <v>58</v>
      </c>
      <c r="J35" s="68"/>
      <c r="K35" s="68"/>
      <c r="L35" s="118"/>
      <c r="M35" s="118"/>
      <c r="N35" s="103"/>
      <c r="P35" s="191"/>
      <c r="Q35" s="82"/>
      <c r="R35" s="191"/>
      <c r="S35" s="191"/>
      <c r="T35" s="191"/>
      <c r="U35" s="83"/>
      <c r="V35" s="84"/>
      <c r="W35" s="191"/>
      <c r="X35" s="85"/>
      <c r="Y35" s="85"/>
      <c r="Z35" s="85"/>
      <c r="AA35" s="85"/>
      <c r="AB35" s="85"/>
      <c r="AC35" s="86"/>
    </row>
    <row r="36" spans="1:29" ht="15.95" customHeight="1" x14ac:dyDescent="0.2">
      <c r="A36" s="121">
        <v>21</v>
      </c>
      <c r="B36" s="87" t="s">
        <v>116</v>
      </c>
      <c r="C36" s="65" t="s">
        <v>117</v>
      </c>
      <c r="D36" s="66" t="s">
        <v>58</v>
      </c>
      <c r="E36" s="134">
        <v>157</v>
      </c>
      <c r="F36" s="159">
        <f>SUM(G36:N36)</f>
        <v>157</v>
      </c>
      <c r="G36" s="177"/>
      <c r="H36" s="118"/>
      <c r="I36" s="68">
        <v>157</v>
      </c>
      <c r="J36" s="68"/>
      <c r="K36" s="68"/>
      <c r="L36" s="118"/>
      <c r="M36" s="118"/>
      <c r="N36" s="103"/>
      <c r="P36" s="191"/>
      <c r="Q36" s="82"/>
      <c r="R36" s="191"/>
      <c r="S36" s="191"/>
      <c r="T36" s="191"/>
      <c r="U36" s="83"/>
      <c r="V36" s="84"/>
      <c r="W36" s="191"/>
      <c r="X36" s="85"/>
      <c r="Y36" s="85"/>
      <c r="Z36" s="85"/>
      <c r="AA36" s="85"/>
      <c r="AB36" s="85"/>
      <c r="AC36" s="86"/>
    </row>
    <row r="37" spans="1:29" ht="15.95" customHeight="1" x14ac:dyDescent="0.2">
      <c r="A37" s="107">
        <v>22</v>
      </c>
      <c r="B37" s="87" t="s">
        <v>32</v>
      </c>
      <c r="C37" s="65" t="s">
        <v>54</v>
      </c>
      <c r="D37" s="66" t="s">
        <v>3</v>
      </c>
      <c r="E37" s="134">
        <v>102</v>
      </c>
      <c r="F37" s="159">
        <f>SUM(G37:N37)</f>
        <v>102</v>
      </c>
      <c r="G37" s="177">
        <v>102</v>
      </c>
      <c r="H37" s="118"/>
      <c r="I37" s="68"/>
      <c r="J37" s="68"/>
      <c r="K37" s="155"/>
      <c r="L37" s="118"/>
      <c r="M37" s="118"/>
      <c r="N37" s="103"/>
      <c r="P37" s="191"/>
      <c r="Q37" s="82"/>
      <c r="R37" s="191"/>
      <c r="S37" s="191"/>
      <c r="T37" s="191"/>
      <c r="U37" s="83"/>
      <c r="V37" s="84"/>
      <c r="W37" s="191"/>
      <c r="X37" s="85"/>
      <c r="Y37" s="85"/>
      <c r="Z37" s="85"/>
      <c r="AA37" s="85"/>
      <c r="AB37" s="85"/>
      <c r="AC37" s="86"/>
    </row>
    <row r="38" spans="1:29" ht="15.95" customHeight="1" x14ac:dyDescent="0.2">
      <c r="A38" s="107">
        <v>23</v>
      </c>
      <c r="B38" s="87" t="s">
        <v>89</v>
      </c>
      <c r="C38" s="65" t="s">
        <v>90</v>
      </c>
      <c r="D38" s="66" t="s">
        <v>4</v>
      </c>
      <c r="E38" s="134">
        <v>101</v>
      </c>
      <c r="F38" s="159">
        <f>SUM(G38:N38)</f>
        <v>101</v>
      </c>
      <c r="G38" s="177"/>
      <c r="H38" s="118">
        <v>101</v>
      </c>
      <c r="I38" s="68"/>
      <c r="J38" s="68"/>
      <c r="K38" s="68"/>
      <c r="L38" s="118"/>
      <c r="M38" s="118"/>
      <c r="N38" s="103"/>
      <c r="P38" s="191"/>
      <c r="Q38" s="82"/>
      <c r="R38" s="191"/>
      <c r="S38" s="191"/>
      <c r="T38" s="191"/>
      <c r="U38" s="83"/>
      <c r="V38" s="84"/>
      <c r="W38" s="191"/>
      <c r="X38" s="85"/>
      <c r="Y38" s="85"/>
      <c r="Z38" s="85"/>
      <c r="AA38" s="85"/>
      <c r="AB38" s="85"/>
      <c r="AC38" s="86"/>
    </row>
    <row r="39" spans="1:29" ht="15.95" customHeight="1" x14ac:dyDescent="0.2">
      <c r="A39" s="121">
        <v>24</v>
      </c>
      <c r="B39" s="87" t="s">
        <v>12</v>
      </c>
      <c r="C39" s="65" t="s">
        <v>15</v>
      </c>
      <c r="D39" s="66" t="s">
        <v>3</v>
      </c>
      <c r="E39" s="134">
        <v>98</v>
      </c>
      <c r="F39" s="159">
        <f>SUM(G39:N39)</f>
        <v>98</v>
      </c>
      <c r="G39" s="177">
        <v>98</v>
      </c>
      <c r="H39" s="118"/>
      <c r="I39" s="68"/>
      <c r="J39" s="68"/>
      <c r="K39" s="68"/>
      <c r="L39" s="118"/>
      <c r="M39" s="118"/>
      <c r="N39" s="103"/>
      <c r="P39" s="191"/>
      <c r="Q39" s="82"/>
      <c r="R39" s="191"/>
      <c r="S39" s="191"/>
      <c r="T39" s="191"/>
      <c r="U39" s="83"/>
      <c r="V39" s="84"/>
      <c r="W39" s="191"/>
      <c r="X39" s="85"/>
      <c r="Y39" s="85"/>
      <c r="Z39" s="85"/>
      <c r="AA39" s="85"/>
      <c r="AB39" s="85"/>
      <c r="AC39" s="86"/>
    </row>
    <row r="40" spans="1:29" ht="15.95" customHeight="1" x14ac:dyDescent="0.2">
      <c r="A40" s="107">
        <v>25</v>
      </c>
      <c r="B40" s="87" t="s">
        <v>98</v>
      </c>
      <c r="C40" s="65" t="s">
        <v>100</v>
      </c>
      <c r="D40" s="66" t="s">
        <v>2</v>
      </c>
      <c r="E40" s="134">
        <v>93</v>
      </c>
      <c r="F40" s="159">
        <f>SUM(G40:N40)</f>
        <v>93</v>
      </c>
      <c r="G40" s="177">
        <v>93</v>
      </c>
      <c r="H40" s="118"/>
      <c r="I40" s="68"/>
      <c r="J40" s="68"/>
      <c r="K40" s="68"/>
      <c r="L40" s="118"/>
      <c r="M40" s="118"/>
      <c r="N40" s="103"/>
      <c r="Q40" s="82"/>
      <c r="R40" s="85"/>
      <c r="S40" s="85"/>
      <c r="T40" s="85"/>
      <c r="U40" s="83"/>
      <c r="V40" s="84"/>
      <c r="W40" s="85"/>
      <c r="X40" s="85"/>
      <c r="Y40" s="85"/>
      <c r="Z40" s="85"/>
      <c r="AA40" s="85"/>
      <c r="AB40" s="85"/>
      <c r="AC40" s="86"/>
    </row>
    <row r="41" spans="1:29" ht="15.95" customHeight="1" thickBot="1" x14ac:dyDescent="0.25">
      <c r="A41" s="176">
        <v>26</v>
      </c>
      <c r="B41" s="88" t="s">
        <v>114</v>
      </c>
      <c r="C41" s="72" t="s">
        <v>115</v>
      </c>
      <c r="D41" s="73" t="s">
        <v>3</v>
      </c>
      <c r="E41" s="154">
        <v>60</v>
      </c>
      <c r="F41" s="162">
        <f>SUM(G41:N41)</f>
        <v>60</v>
      </c>
      <c r="G41" s="178"/>
      <c r="H41" s="119"/>
      <c r="I41" s="75">
        <v>60</v>
      </c>
      <c r="J41" s="75"/>
      <c r="K41" s="75"/>
      <c r="L41" s="119"/>
      <c r="M41" s="119"/>
      <c r="N41" s="106"/>
    </row>
    <row r="44" spans="1:29" ht="23.25" thickBot="1" x14ac:dyDescent="0.25">
      <c r="A44" s="211" t="s">
        <v>81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</row>
    <row r="45" spans="1:29" ht="32.25" thickBot="1" x14ac:dyDescent="0.25">
      <c r="A45" s="147" t="s">
        <v>1</v>
      </c>
      <c r="B45" s="165" t="s">
        <v>18</v>
      </c>
      <c r="C45" s="57" t="s">
        <v>21</v>
      </c>
      <c r="D45" s="58" t="s">
        <v>5</v>
      </c>
      <c r="E45" s="59" t="s">
        <v>104</v>
      </c>
      <c r="F45" s="59" t="s">
        <v>25</v>
      </c>
      <c r="G45" s="60" t="s">
        <v>53</v>
      </c>
      <c r="H45" s="61" t="s">
        <v>0</v>
      </c>
      <c r="I45" s="61" t="s">
        <v>111</v>
      </c>
      <c r="J45" s="61"/>
      <c r="K45" s="61"/>
      <c r="L45" s="61"/>
      <c r="M45" s="61"/>
      <c r="N45" s="129"/>
    </row>
    <row r="46" spans="1:29" ht="15.75" x14ac:dyDescent="0.2">
      <c r="A46" s="148">
        <v>1</v>
      </c>
      <c r="B46" s="166" t="s">
        <v>56</v>
      </c>
      <c r="C46" s="144" t="s">
        <v>57</v>
      </c>
      <c r="D46" s="145" t="s">
        <v>2</v>
      </c>
      <c r="E46" s="146">
        <v>1464</v>
      </c>
      <c r="F46" s="78">
        <f>SUM(G46:N46)</f>
        <v>375</v>
      </c>
      <c r="G46" s="168">
        <v>375</v>
      </c>
      <c r="H46" s="131"/>
      <c r="I46" s="76"/>
      <c r="J46" s="76"/>
      <c r="K46" s="76"/>
      <c r="L46" s="131"/>
      <c r="M46" s="131"/>
      <c r="N46" s="132"/>
    </row>
    <row r="47" spans="1:29" ht="16.5" thickBot="1" x14ac:dyDescent="0.25">
      <c r="A47" s="101">
        <v>2</v>
      </c>
      <c r="B47" s="167" t="s">
        <v>70</v>
      </c>
      <c r="C47" s="89" t="s">
        <v>71</v>
      </c>
      <c r="D47" s="133" t="s">
        <v>3</v>
      </c>
      <c r="E47" s="139">
        <v>1750</v>
      </c>
      <c r="F47" s="74">
        <f>SUM(G47:N47)</f>
        <v>875</v>
      </c>
      <c r="G47" s="169">
        <v>375</v>
      </c>
      <c r="H47" s="116">
        <v>250</v>
      </c>
      <c r="I47" s="72">
        <v>250</v>
      </c>
      <c r="J47" s="72"/>
      <c r="K47" s="72"/>
      <c r="L47" s="116"/>
      <c r="M47" s="116"/>
      <c r="N47" s="110"/>
    </row>
    <row r="48" spans="1:29" ht="15.75" x14ac:dyDescent="0.2">
      <c r="A48" s="82"/>
      <c r="B48" s="163"/>
      <c r="C48" s="163"/>
      <c r="D48" s="163"/>
      <c r="E48" s="84"/>
      <c r="F48" s="84"/>
      <c r="G48" s="85"/>
      <c r="H48" s="85"/>
      <c r="I48" s="85"/>
      <c r="J48" s="85"/>
      <c r="K48" s="85"/>
      <c r="L48" s="84"/>
      <c r="M48" s="84"/>
      <c r="N48" s="84"/>
    </row>
    <row r="49" spans="1:14" x14ac:dyDescent="0.2">
      <c r="A49" s="190"/>
      <c r="B49" s="190"/>
      <c r="C49" s="191"/>
      <c r="E49" s="5"/>
    </row>
    <row r="50" spans="1:14" ht="22.5" x14ac:dyDescent="0.2">
      <c r="A50" s="211" t="s">
        <v>84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</row>
    <row r="51" spans="1:14" ht="13.5" thickBot="1" x14ac:dyDescent="0.25">
      <c r="A51" s="192"/>
      <c r="B51" s="9"/>
      <c r="C51" s="11"/>
      <c r="D51" s="11"/>
      <c r="E51" s="193"/>
      <c r="F51" s="11"/>
      <c r="G51" s="11"/>
      <c r="H51" s="11"/>
      <c r="I51" s="11"/>
      <c r="J51" s="11"/>
      <c r="K51" s="11"/>
      <c r="L51" s="11"/>
      <c r="M51" s="11"/>
    </row>
    <row r="52" spans="1:14" ht="16.5" thickBot="1" x14ac:dyDescent="0.25">
      <c r="A52" s="111" t="s">
        <v>1</v>
      </c>
      <c r="B52" s="56" t="s">
        <v>18</v>
      </c>
      <c r="C52" s="57" t="s">
        <v>21</v>
      </c>
      <c r="D52" s="58" t="s">
        <v>5</v>
      </c>
      <c r="E52" s="59" t="s">
        <v>103</v>
      </c>
      <c r="F52" s="157" t="s">
        <v>25</v>
      </c>
      <c r="G52" s="180" t="s">
        <v>53</v>
      </c>
      <c r="H52" s="61" t="s">
        <v>0</v>
      </c>
      <c r="I52" s="61" t="s">
        <v>111</v>
      </c>
      <c r="J52" s="61"/>
      <c r="K52" s="61"/>
      <c r="L52" s="61"/>
      <c r="M52" s="61"/>
      <c r="N52" s="129"/>
    </row>
    <row r="53" spans="1:14" ht="15.75" x14ac:dyDescent="0.2">
      <c r="A53" s="102">
        <v>1</v>
      </c>
      <c r="B53" s="122" t="s">
        <v>52</v>
      </c>
      <c r="C53" s="76" t="s">
        <v>42</v>
      </c>
      <c r="D53" s="77" t="s">
        <v>4</v>
      </c>
      <c r="E53" s="140">
        <v>727</v>
      </c>
      <c r="F53" s="158">
        <f t="shared" ref="F53:F61" si="1">SUM(G53:N53)</f>
        <v>727</v>
      </c>
      <c r="G53" s="182">
        <f>45+284</f>
        <v>329</v>
      </c>
      <c r="H53" s="124">
        <v>187</v>
      </c>
      <c r="I53" s="123">
        <f>22+189</f>
        <v>211</v>
      </c>
      <c r="J53" s="123"/>
      <c r="K53" s="123"/>
      <c r="L53" s="124"/>
      <c r="M53" s="124"/>
      <c r="N53" s="125"/>
    </row>
    <row r="54" spans="1:14" ht="15.75" x14ac:dyDescent="0.2">
      <c r="A54" s="100">
        <v>2</v>
      </c>
      <c r="B54" s="87" t="s">
        <v>9</v>
      </c>
      <c r="C54" s="65" t="s">
        <v>69</v>
      </c>
      <c r="D54" s="66" t="s">
        <v>58</v>
      </c>
      <c r="E54" s="134">
        <v>671</v>
      </c>
      <c r="F54" s="159">
        <f t="shared" si="1"/>
        <v>671</v>
      </c>
      <c r="G54" s="209">
        <v>368</v>
      </c>
      <c r="H54" s="118">
        <v>167</v>
      </c>
      <c r="I54" s="68">
        <v>136</v>
      </c>
      <c r="J54" s="68"/>
      <c r="K54" s="155"/>
      <c r="L54" s="118"/>
      <c r="M54" s="117"/>
      <c r="N54" s="103"/>
    </row>
    <row r="55" spans="1:14" ht="15.75" x14ac:dyDescent="0.2">
      <c r="A55" s="100">
        <v>3</v>
      </c>
      <c r="B55" s="87" t="s">
        <v>67</v>
      </c>
      <c r="C55" s="65" t="s">
        <v>68</v>
      </c>
      <c r="D55" s="66" t="s">
        <v>3</v>
      </c>
      <c r="E55" s="134">
        <v>625</v>
      </c>
      <c r="F55" s="159">
        <f t="shared" si="1"/>
        <v>625</v>
      </c>
      <c r="G55" s="177">
        <f>198+27</f>
        <v>225</v>
      </c>
      <c r="H55" s="117">
        <v>250</v>
      </c>
      <c r="I55" s="68">
        <v>150</v>
      </c>
      <c r="J55" s="68"/>
      <c r="K55" s="68"/>
      <c r="L55" s="118"/>
      <c r="M55" s="118"/>
      <c r="N55" s="156"/>
    </row>
    <row r="56" spans="1:14" ht="15.75" x14ac:dyDescent="0.2">
      <c r="A56" s="100">
        <v>4</v>
      </c>
      <c r="B56" s="87" t="s">
        <v>30</v>
      </c>
      <c r="C56" s="65" t="s">
        <v>85</v>
      </c>
      <c r="D56" s="66" t="s">
        <v>58</v>
      </c>
      <c r="E56" s="134">
        <v>621</v>
      </c>
      <c r="F56" s="159">
        <f t="shared" si="1"/>
        <v>621</v>
      </c>
      <c r="G56" s="177">
        <f>33+248</f>
        <v>281</v>
      </c>
      <c r="H56" s="118">
        <v>150</v>
      </c>
      <c r="I56" s="68">
        <f>25+165</f>
        <v>190</v>
      </c>
      <c r="J56" s="68"/>
      <c r="K56" s="68"/>
      <c r="L56" s="118"/>
      <c r="M56" s="118"/>
      <c r="N56" s="103"/>
    </row>
    <row r="57" spans="1:14" ht="15.75" x14ac:dyDescent="0.2">
      <c r="A57" s="100">
        <v>5</v>
      </c>
      <c r="B57" s="87" t="s">
        <v>17</v>
      </c>
      <c r="C57" s="65" t="s">
        <v>16</v>
      </c>
      <c r="D57" s="66" t="s">
        <v>2</v>
      </c>
      <c r="E57" s="134">
        <v>418</v>
      </c>
      <c r="F57" s="159">
        <f t="shared" si="1"/>
        <v>418</v>
      </c>
      <c r="G57" s="177">
        <v>251</v>
      </c>
      <c r="H57" s="118"/>
      <c r="I57" s="68">
        <v>167</v>
      </c>
      <c r="J57" s="68"/>
      <c r="K57" s="68"/>
      <c r="L57" s="118"/>
      <c r="M57" s="118"/>
      <c r="N57" s="103"/>
    </row>
    <row r="58" spans="1:14" ht="15.75" x14ac:dyDescent="0.2">
      <c r="A58" s="100">
        <v>6</v>
      </c>
      <c r="B58" s="87" t="s">
        <v>112</v>
      </c>
      <c r="C58" s="65" t="s">
        <v>113</v>
      </c>
      <c r="D58" s="66" t="s">
        <v>4</v>
      </c>
      <c r="E58" s="134">
        <v>250</v>
      </c>
      <c r="F58" s="159">
        <f t="shared" si="1"/>
        <v>250</v>
      </c>
      <c r="G58" s="177"/>
      <c r="H58" s="118"/>
      <c r="I58" s="155">
        <v>250</v>
      </c>
      <c r="J58" s="68"/>
      <c r="K58" s="68"/>
      <c r="L58" s="118"/>
      <c r="M58" s="118"/>
      <c r="N58" s="103"/>
    </row>
    <row r="59" spans="1:14" ht="15.75" x14ac:dyDescent="0.2">
      <c r="A59" s="100">
        <v>7</v>
      </c>
      <c r="B59" s="87" t="s">
        <v>89</v>
      </c>
      <c r="C59" s="65" t="s">
        <v>90</v>
      </c>
      <c r="D59" s="66" t="s">
        <v>4</v>
      </c>
      <c r="E59" s="134">
        <v>214</v>
      </c>
      <c r="F59" s="159">
        <f t="shared" si="1"/>
        <v>214</v>
      </c>
      <c r="G59" s="177"/>
      <c r="H59" s="118">
        <v>214</v>
      </c>
      <c r="I59" s="68"/>
      <c r="J59" s="68"/>
      <c r="K59" s="68"/>
      <c r="L59" s="118"/>
      <c r="M59" s="118"/>
      <c r="N59" s="103"/>
    </row>
    <row r="60" spans="1:14" ht="15.75" x14ac:dyDescent="0.2">
      <c r="A60" s="100">
        <v>8</v>
      </c>
      <c r="B60" s="87" t="s">
        <v>98</v>
      </c>
      <c r="C60" s="65" t="s">
        <v>100</v>
      </c>
      <c r="D60" s="66" t="s">
        <v>2</v>
      </c>
      <c r="E60" s="134">
        <v>204</v>
      </c>
      <c r="F60" s="159">
        <f t="shared" si="1"/>
        <v>204</v>
      </c>
      <c r="G60" s="177">
        <v>204</v>
      </c>
      <c r="H60" s="118"/>
      <c r="I60" s="68"/>
      <c r="J60" s="68"/>
      <c r="K60" s="68"/>
      <c r="L60" s="118"/>
      <c r="M60" s="118"/>
      <c r="N60" s="103"/>
    </row>
    <row r="61" spans="1:14" ht="16.5" thickBot="1" x14ac:dyDescent="0.25">
      <c r="A61" s="101">
        <v>9</v>
      </c>
      <c r="B61" s="88" t="s">
        <v>114</v>
      </c>
      <c r="C61" s="72" t="s">
        <v>115</v>
      </c>
      <c r="D61" s="73" t="s">
        <v>3</v>
      </c>
      <c r="E61" s="154">
        <v>125</v>
      </c>
      <c r="F61" s="162">
        <f t="shared" si="1"/>
        <v>125</v>
      </c>
      <c r="G61" s="178"/>
      <c r="H61" s="119"/>
      <c r="I61" s="75">
        <v>125</v>
      </c>
      <c r="J61" s="75"/>
      <c r="K61" s="75"/>
      <c r="L61" s="119"/>
      <c r="M61" s="119"/>
      <c r="N61" s="106"/>
    </row>
  </sheetData>
  <sortState ref="B16:N41">
    <sortCondition descending="1" ref="E16:E41"/>
  </sortState>
  <mergeCells count="5">
    <mergeCell ref="A2:N2"/>
    <mergeCell ref="A13:N13"/>
    <mergeCell ref="A44:N44"/>
    <mergeCell ref="A50:N50"/>
    <mergeCell ref="A1:N1"/>
  </mergeCells>
  <phoneticPr fontId="0" type="noConversion"/>
  <conditionalFormatting sqref="C53 C19:C26">
    <cfRule type="expression" dxfId="6" priority="12" stopIfTrue="1">
      <formula>#REF!=2</formula>
    </cfRule>
  </conditionalFormatting>
  <conditionalFormatting sqref="D53 D19:D26 T29:T30">
    <cfRule type="cellIs" dxfId="5" priority="13" stopIfTrue="1" operator="lessThan">
      <formula>1</formula>
    </cfRule>
  </conditionalFormatting>
  <conditionalFormatting sqref="C54:C56">
    <cfRule type="expression" dxfId="4" priority="5" stopIfTrue="1">
      <formula>#REF!=2</formula>
    </cfRule>
  </conditionalFormatting>
  <conditionalFormatting sqref="D54:D56">
    <cfRule type="cellIs" dxfId="3" priority="6" stopIfTrue="1" operator="lessThan">
      <formula>1</formula>
    </cfRule>
  </conditionalFormatting>
  <conditionalFormatting sqref="S26:S27">
    <cfRule type="expression" dxfId="2" priority="3" stopIfTrue="1">
      <formula>#REF!=2</formula>
    </cfRule>
  </conditionalFormatting>
  <conditionalFormatting sqref="T26:T27">
    <cfRule type="cellIs" dxfId="1" priority="4" stopIfTrue="1" operator="lessThan">
      <formula>1</formula>
    </cfRule>
  </conditionalFormatting>
  <conditionalFormatting sqref="S29:S30">
    <cfRule type="expression" dxfId="0" priority="1" stopIfTrue="1">
      <formula>#REF!=2</formula>
    </cfRule>
  </conditionalFormatting>
  <pageMargins left="0.32" right="0.28999999999999998" top="0.4" bottom="0.51" header="0.39370078740157499" footer="0.21"/>
  <pageSetup paperSize="9" scale="71" orientation="portrait" horizontalDpi="300" r:id="rId1"/>
  <headerFooter alignWithMargins="0">
    <oddFooter>&amp;L&amp;F&amp;R&amp;14&amp;D /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0" workbookViewId="0">
      <selection activeCell="B21" sqref="B21"/>
    </sheetView>
  </sheetViews>
  <sheetFormatPr defaultRowHeight="12.75" x14ac:dyDescent="0.2"/>
  <cols>
    <col min="3" max="3" width="13.7109375" customWidth="1"/>
    <col min="4" max="4" width="15" customWidth="1"/>
    <col min="5" max="5" width="15.5703125" customWidth="1"/>
  </cols>
  <sheetData>
    <row r="1" spans="1:7" ht="18.75" thickBot="1" x14ac:dyDescent="0.25">
      <c r="A1" s="220" t="s">
        <v>109</v>
      </c>
      <c r="B1" s="221"/>
      <c r="C1" s="221"/>
      <c r="D1" s="221"/>
      <c r="E1" s="221"/>
      <c r="F1" s="222"/>
      <c r="G1" s="222"/>
    </row>
    <row r="2" spans="1:7" x14ac:dyDescent="0.2">
      <c r="A2" s="223" t="s">
        <v>110</v>
      </c>
      <c r="B2" s="224"/>
      <c r="C2" s="224"/>
      <c r="D2" s="224"/>
      <c r="E2" s="224"/>
      <c r="F2" s="225"/>
      <c r="G2" s="225"/>
    </row>
    <row r="3" spans="1:7" ht="18" x14ac:dyDescent="0.2">
      <c r="A3" s="226" t="s">
        <v>20</v>
      </c>
      <c r="B3" s="226"/>
      <c r="C3" s="226"/>
      <c r="D3" s="226"/>
      <c r="E3" s="226"/>
      <c r="F3" s="226"/>
      <c r="G3" s="226"/>
    </row>
    <row r="4" spans="1:7" ht="25.5" x14ac:dyDescent="0.2">
      <c r="A4" s="3" t="s">
        <v>24</v>
      </c>
      <c r="B4" s="6" t="s">
        <v>59</v>
      </c>
      <c r="C4" s="3" t="s">
        <v>18</v>
      </c>
      <c r="D4" s="3" t="s">
        <v>21</v>
      </c>
      <c r="E4" s="3" t="s">
        <v>5</v>
      </c>
      <c r="F4" s="7" t="s">
        <v>23</v>
      </c>
      <c r="G4" s="7" t="s">
        <v>22</v>
      </c>
    </row>
    <row r="5" spans="1:7" x14ac:dyDescent="0.2">
      <c r="A5" s="4">
        <v>1</v>
      </c>
      <c r="B5" s="8">
        <f>SUM(F5:G5)</f>
        <v>250</v>
      </c>
      <c r="C5" s="19" t="s">
        <v>26</v>
      </c>
      <c r="D5" s="19" t="s">
        <v>27</v>
      </c>
      <c r="E5" s="4" t="s">
        <v>58</v>
      </c>
      <c r="F5" s="20">
        <v>30</v>
      </c>
      <c r="G5" s="21">
        <v>220</v>
      </c>
    </row>
    <row r="6" spans="1:7" x14ac:dyDescent="0.2">
      <c r="A6" s="4">
        <v>2</v>
      </c>
      <c r="B6" s="8">
        <f>SUM(F6:G6)</f>
        <v>214</v>
      </c>
      <c r="C6" s="19" t="s">
        <v>50</v>
      </c>
      <c r="D6" s="19" t="s">
        <v>51</v>
      </c>
      <c r="E6" s="4" t="s">
        <v>3</v>
      </c>
      <c r="F6" s="20">
        <v>25</v>
      </c>
      <c r="G6" s="21">
        <v>189</v>
      </c>
    </row>
    <row r="7" spans="1:7" x14ac:dyDescent="0.2">
      <c r="A7" s="4">
        <v>3</v>
      </c>
      <c r="B7" s="8">
        <f>SUM(F7:G7)</f>
        <v>187</v>
      </c>
      <c r="C7" s="19" t="s">
        <v>87</v>
      </c>
      <c r="D7" s="19" t="s">
        <v>88</v>
      </c>
      <c r="E7" s="4" t="s">
        <v>3</v>
      </c>
      <c r="F7" s="20">
        <v>22</v>
      </c>
      <c r="G7" s="21">
        <v>165</v>
      </c>
    </row>
    <row r="8" spans="1:7" x14ac:dyDescent="0.2">
      <c r="A8" s="4">
        <v>4</v>
      </c>
      <c r="B8" s="8">
        <f>SUM(F8:G8)</f>
        <v>167</v>
      </c>
      <c r="C8" s="19" t="s">
        <v>96</v>
      </c>
      <c r="D8" s="19" t="s">
        <v>94</v>
      </c>
      <c r="E8" s="4" t="s">
        <v>58</v>
      </c>
      <c r="F8" s="20">
        <v>20</v>
      </c>
      <c r="G8" s="21">
        <v>147</v>
      </c>
    </row>
    <row r="9" spans="1:7" ht="18" x14ac:dyDescent="0.2">
      <c r="A9" s="227" t="s">
        <v>19</v>
      </c>
      <c r="B9" s="227"/>
      <c r="C9" s="227"/>
      <c r="D9" s="227"/>
      <c r="E9" s="227"/>
      <c r="F9" s="227"/>
      <c r="G9" s="227"/>
    </row>
    <row r="10" spans="1:7" ht="25.5" x14ac:dyDescent="0.2">
      <c r="A10" s="3" t="s">
        <v>24</v>
      </c>
      <c r="B10" s="6" t="s">
        <v>59</v>
      </c>
      <c r="C10" s="3" t="s">
        <v>18</v>
      </c>
      <c r="D10" s="3" t="s">
        <v>21</v>
      </c>
      <c r="E10" s="3" t="s">
        <v>5</v>
      </c>
      <c r="F10" s="7" t="s">
        <v>23</v>
      </c>
      <c r="G10" s="7" t="s">
        <v>22</v>
      </c>
    </row>
    <row r="11" spans="1:7" x14ac:dyDescent="0.2">
      <c r="A11" s="4">
        <v>1</v>
      </c>
      <c r="B11" s="8">
        <f>SUM(F11:G11)</f>
        <v>242</v>
      </c>
      <c r="C11" s="19" t="s">
        <v>112</v>
      </c>
      <c r="D11" s="19" t="s">
        <v>113</v>
      </c>
      <c r="E11" s="4" t="s">
        <v>4</v>
      </c>
      <c r="F11" s="20">
        <v>22</v>
      </c>
      <c r="G11" s="13">
        <v>220</v>
      </c>
    </row>
    <row r="12" spans="1:7" x14ac:dyDescent="0.2">
      <c r="A12" s="4">
        <v>2</v>
      </c>
      <c r="B12" s="8">
        <f>SUM(F12:G12)</f>
        <v>219</v>
      </c>
      <c r="C12" s="19" t="s">
        <v>6</v>
      </c>
      <c r="D12" s="19" t="s">
        <v>10</v>
      </c>
      <c r="E12" s="4" t="s">
        <v>2</v>
      </c>
      <c r="F12" s="20">
        <v>30</v>
      </c>
      <c r="G12" s="21">
        <v>189</v>
      </c>
    </row>
    <row r="13" spans="1:7" x14ac:dyDescent="0.2">
      <c r="A13" s="4">
        <v>3</v>
      </c>
      <c r="B13" s="8">
        <f>SUM(F13:G13)</f>
        <v>185</v>
      </c>
      <c r="C13" s="19" t="s">
        <v>74</v>
      </c>
      <c r="D13" s="19" t="s">
        <v>92</v>
      </c>
      <c r="E13" s="4" t="s">
        <v>3</v>
      </c>
      <c r="F13" s="20">
        <v>20</v>
      </c>
      <c r="G13" s="21">
        <v>165</v>
      </c>
    </row>
    <row r="14" spans="1:7" x14ac:dyDescent="0.2">
      <c r="A14" s="4">
        <v>4</v>
      </c>
      <c r="B14" s="8">
        <f>SUM(F14:G14)</f>
        <v>162</v>
      </c>
      <c r="C14" s="19" t="s">
        <v>8</v>
      </c>
      <c r="D14" s="19" t="s">
        <v>31</v>
      </c>
      <c r="E14" s="4" t="s">
        <v>3</v>
      </c>
      <c r="F14" s="20">
        <v>15</v>
      </c>
      <c r="G14" s="21">
        <v>147</v>
      </c>
    </row>
    <row r="15" spans="1:7" x14ac:dyDescent="0.2">
      <c r="A15" s="4">
        <v>5</v>
      </c>
      <c r="B15" s="8">
        <f>SUM(F15:G15)</f>
        <v>157</v>
      </c>
      <c r="C15" s="19" t="s">
        <v>116</v>
      </c>
      <c r="D15" s="19" t="s">
        <v>117</v>
      </c>
      <c r="E15" s="4" t="s">
        <v>58</v>
      </c>
      <c r="F15" s="20">
        <v>25</v>
      </c>
      <c r="G15" s="21">
        <v>132</v>
      </c>
    </row>
    <row r="16" spans="1:7" x14ac:dyDescent="0.2">
      <c r="A16" s="4">
        <v>6</v>
      </c>
      <c r="B16" s="8">
        <f>SUM(F16:G16)</f>
        <v>136</v>
      </c>
      <c r="C16" s="19" t="s">
        <v>70</v>
      </c>
      <c r="D16" s="19" t="s">
        <v>71</v>
      </c>
      <c r="E16" s="4" t="s">
        <v>3</v>
      </c>
      <c r="F16" s="20">
        <v>16</v>
      </c>
      <c r="G16" s="13">
        <v>120</v>
      </c>
    </row>
    <row r="17" spans="1:7" x14ac:dyDescent="0.2">
      <c r="A17" s="4">
        <v>7</v>
      </c>
      <c r="B17" s="8">
        <f>SUM(F17:G17)</f>
        <v>124</v>
      </c>
      <c r="C17" s="19" t="s">
        <v>52</v>
      </c>
      <c r="D17" s="19" t="s">
        <v>42</v>
      </c>
      <c r="E17" s="4" t="s">
        <v>4</v>
      </c>
      <c r="F17" s="20">
        <v>14</v>
      </c>
      <c r="G17" s="13">
        <v>110</v>
      </c>
    </row>
    <row r="18" spans="1:7" x14ac:dyDescent="0.2">
      <c r="A18" s="4">
        <v>8</v>
      </c>
      <c r="B18" s="8">
        <f>SUM(F18:G18)</f>
        <v>112</v>
      </c>
      <c r="C18" s="19" t="s">
        <v>14</v>
      </c>
      <c r="D18" s="19" t="s">
        <v>13</v>
      </c>
      <c r="E18" s="4" t="s">
        <v>58</v>
      </c>
      <c r="F18" s="20">
        <v>10</v>
      </c>
      <c r="G18" s="13">
        <v>102</v>
      </c>
    </row>
    <row r="19" spans="1:7" x14ac:dyDescent="0.2">
      <c r="A19" s="4">
        <v>9</v>
      </c>
      <c r="B19" s="8">
        <f>SUM(F19:G19)</f>
        <v>106</v>
      </c>
      <c r="C19" s="19" t="s">
        <v>7</v>
      </c>
      <c r="D19" s="19" t="s">
        <v>11</v>
      </c>
      <c r="E19" s="4" t="s">
        <v>3</v>
      </c>
      <c r="F19" s="20">
        <v>12</v>
      </c>
      <c r="G19" s="21">
        <v>94</v>
      </c>
    </row>
    <row r="20" spans="1:7" x14ac:dyDescent="0.2">
      <c r="A20" s="4">
        <v>10</v>
      </c>
      <c r="B20" s="8">
        <f>SUM(F20:G20)</f>
        <v>101</v>
      </c>
      <c r="C20" s="19" t="s">
        <v>30</v>
      </c>
      <c r="D20" s="19" t="s">
        <v>85</v>
      </c>
      <c r="E20" s="4" t="s">
        <v>58</v>
      </c>
      <c r="F20" s="20">
        <v>18</v>
      </c>
      <c r="G20" s="13">
        <v>83</v>
      </c>
    </row>
    <row r="21" spans="1:7" x14ac:dyDescent="0.2">
      <c r="A21" s="4">
        <v>11</v>
      </c>
      <c r="B21" s="8">
        <f>SUM(F21:G21)</f>
        <v>100</v>
      </c>
      <c r="C21" s="19" t="s">
        <v>30</v>
      </c>
      <c r="D21" s="19" t="s">
        <v>43</v>
      </c>
      <c r="E21" s="4" t="s">
        <v>3</v>
      </c>
      <c r="F21" s="20">
        <v>11</v>
      </c>
      <c r="G21" s="13">
        <v>89</v>
      </c>
    </row>
    <row r="22" spans="1:7" x14ac:dyDescent="0.2">
      <c r="A22" s="4">
        <v>12</v>
      </c>
      <c r="B22" s="8">
        <f>SUM(F22:G22)</f>
        <v>99</v>
      </c>
      <c r="C22" s="19" t="s">
        <v>9</v>
      </c>
      <c r="D22" s="19" t="s">
        <v>91</v>
      </c>
      <c r="E22" s="4" t="s">
        <v>3</v>
      </c>
      <c r="F22" s="20">
        <v>13</v>
      </c>
      <c r="G22" s="21">
        <v>86</v>
      </c>
    </row>
    <row r="23" spans="1:7" x14ac:dyDescent="0.2">
      <c r="A23" s="4">
        <v>13</v>
      </c>
      <c r="B23" s="8">
        <f>SUM(F23:G23)</f>
        <v>80</v>
      </c>
      <c r="C23" s="19" t="s">
        <v>17</v>
      </c>
      <c r="D23" s="19" t="s">
        <v>16</v>
      </c>
      <c r="E23" s="4" t="s">
        <v>2</v>
      </c>
      <c r="F23" s="20"/>
      <c r="G23" s="13">
        <v>80</v>
      </c>
    </row>
    <row r="24" spans="1:7" x14ac:dyDescent="0.2">
      <c r="A24" s="4">
        <v>14</v>
      </c>
      <c r="B24" s="8">
        <f>SUM(F24:G24)</f>
        <v>77</v>
      </c>
      <c r="C24" s="19" t="s">
        <v>30</v>
      </c>
      <c r="D24" s="19" t="s">
        <v>15</v>
      </c>
      <c r="E24" s="4" t="s">
        <v>3</v>
      </c>
      <c r="F24" s="20"/>
      <c r="G24" s="21">
        <v>77</v>
      </c>
    </row>
    <row r="25" spans="1:7" x14ac:dyDescent="0.2">
      <c r="A25" s="4">
        <v>15</v>
      </c>
      <c r="B25" s="8">
        <f>SUM(F25:G25)</f>
        <v>74</v>
      </c>
      <c r="C25" s="19" t="s">
        <v>65</v>
      </c>
      <c r="D25" s="19" t="s">
        <v>66</v>
      </c>
      <c r="E25" s="4" t="s">
        <v>58</v>
      </c>
      <c r="F25" s="20"/>
      <c r="G25" s="13">
        <v>74</v>
      </c>
    </row>
    <row r="26" spans="1:7" x14ac:dyDescent="0.2">
      <c r="A26" s="4">
        <v>16</v>
      </c>
      <c r="B26" s="8">
        <f>SUM(F26:G26)</f>
        <v>71</v>
      </c>
      <c r="C26" s="19" t="s">
        <v>72</v>
      </c>
      <c r="D26" s="19" t="s">
        <v>73</v>
      </c>
      <c r="E26" s="4" t="s">
        <v>58</v>
      </c>
      <c r="F26" s="20"/>
      <c r="G26" s="13">
        <v>71</v>
      </c>
    </row>
    <row r="27" spans="1:7" x14ac:dyDescent="0.2">
      <c r="A27" s="4">
        <v>17</v>
      </c>
      <c r="B27" s="8">
        <f>SUM(F27:G27)</f>
        <v>68</v>
      </c>
      <c r="C27" s="19" t="s">
        <v>63</v>
      </c>
      <c r="D27" s="19" t="s">
        <v>64</v>
      </c>
      <c r="E27" s="4" t="s">
        <v>3</v>
      </c>
      <c r="F27" s="20"/>
      <c r="G27" s="13">
        <v>68</v>
      </c>
    </row>
    <row r="28" spans="1:7" x14ac:dyDescent="0.2">
      <c r="A28" s="4">
        <v>18</v>
      </c>
      <c r="B28" s="8">
        <f>SUM(F28:G28)</f>
        <v>65</v>
      </c>
      <c r="C28" s="19" t="s">
        <v>67</v>
      </c>
      <c r="D28" s="19" t="s">
        <v>68</v>
      </c>
      <c r="E28" s="4" t="s">
        <v>3</v>
      </c>
      <c r="F28" s="20"/>
      <c r="G28" s="13">
        <v>65</v>
      </c>
    </row>
    <row r="29" spans="1:7" x14ac:dyDescent="0.2">
      <c r="A29" s="4">
        <v>19</v>
      </c>
      <c r="B29" s="8">
        <f>SUM(F29:G29)</f>
        <v>62</v>
      </c>
      <c r="C29" s="19" t="s">
        <v>9</v>
      </c>
      <c r="D29" s="19" t="s">
        <v>69</v>
      </c>
      <c r="E29" s="4" t="s">
        <v>58</v>
      </c>
      <c r="F29" s="20"/>
      <c r="G29" s="13">
        <v>62</v>
      </c>
    </row>
    <row r="30" spans="1:7" x14ac:dyDescent="0.2">
      <c r="A30" s="4">
        <v>20</v>
      </c>
      <c r="B30" s="8">
        <f>SUM(F30:G30)</f>
        <v>60</v>
      </c>
      <c r="C30" s="19" t="s">
        <v>114</v>
      </c>
      <c r="D30" s="19" t="s">
        <v>115</v>
      </c>
      <c r="E30" s="4" t="s">
        <v>3</v>
      </c>
      <c r="F30" s="20"/>
      <c r="G30" s="13">
        <v>60</v>
      </c>
    </row>
    <row r="31" spans="1:7" x14ac:dyDescent="0.2">
      <c r="A31" s="4">
        <v>21</v>
      </c>
      <c r="B31" s="8">
        <f>SUM(F31:G31)</f>
        <v>58</v>
      </c>
      <c r="C31" s="19" t="s">
        <v>98</v>
      </c>
      <c r="D31" s="19" t="s">
        <v>99</v>
      </c>
      <c r="E31" s="4" t="s">
        <v>3</v>
      </c>
      <c r="F31" s="20"/>
      <c r="G31" s="13">
        <v>58</v>
      </c>
    </row>
  </sheetData>
  <sortState ref="B11:G31">
    <sortCondition descending="1" ref="B11:B31"/>
  </sortState>
  <mergeCells count="4">
    <mergeCell ref="A1:G1"/>
    <mergeCell ref="A2:G2"/>
    <mergeCell ref="A3:G3"/>
    <mergeCell ref="A9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F11" sqref="F11"/>
    </sheetView>
  </sheetViews>
  <sheetFormatPr defaultRowHeight="12.75" x14ac:dyDescent="0.2"/>
  <cols>
    <col min="1" max="1" width="6" customWidth="1"/>
    <col min="3" max="3" width="10.7109375" customWidth="1"/>
    <col min="4" max="4" width="12.42578125" customWidth="1"/>
    <col min="5" max="5" width="14.140625" customWidth="1"/>
  </cols>
  <sheetData>
    <row r="1" spans="1:7" ht="18.75" thickBot="1" x14ac:dyDescent="0.25">
      <c r="A1" s="220" t="s">
        <v>108</v>
      </c>
      <c r="B1" s="221"/>
      <c r="C1" s="221"/>
      <c r="D1" s="221"/>
      <c r="E1" s="221"/>
      <c r="F1" s="222"/>
      <c r="G1" s="222"/>
    </row>
    <row r="2" spans="1:7" x14ac:dyDescent="0.2">
      <c r="A2" s="223" t="s">
        <v>86</v>
      </c>
      <c r="B2" s="224"/>
      <c r="C2" s="224"/>
      <c r="D2" s="224"/>
      <c r="E2" s="224"/>
      <c r="F2" s="225"/>
      <c r="G2" s="225"/>
    </row>
    <row r="3" spans="1:7" ht="18" x14ac:dyDescent="0.2">
      <c r="A3" s="226" t="s">
        <v>20</v>
      </c>
      <c r="B3" s="226"/>
      <c r="C3" s="226"/>
      <c r="D3" s="226"/>
      <c r="E3" s="226"/>
      <c r="F3" s="226"/>
      <c r="G3" s="226"/>
    </row>
    <row r="4" spans="1:7" ht="25.5" x14ac:dyDescent="0.2">
      <c r="A4" s="3" t="s">
        <v>24</v>
      </c>
      <c r="B4" s="6" t="s">
        <v>59</v>
      </c>
      <c r="C4" s="3" t="s">
        <v>18</v>
      </c>
      <c r="D4" s="3" t="s">
        <v>21</v>
      </c>
      <c r="E4" s="3" t="s">
        <v>5</v>
      </c>
      <c r="F4" s="7" t="s">
        <v>23</v>
      </c>
      <c r="G4" s="7" t="s">
        <v>22</v>
      </c>
    </row>
    <row r="5" spans="1:7" x14ac:dyDescent="0.2">
      <c r="A5" s="4">
        <v>1</v>
      </c>
      <c r="B5" s="8">
        <f>SUM(F5:G5)</f>
        <v>250</v>
      </c>
      <c r="C5" s="19" t="s">
        <v>26</v>
      </c>
      <c r="D5" s="19" t="s">
        <v>27</v>
      </c>
      <c r="E5" s="4" t="s">
        <v>58</v>
      </c>
      <c r="F5" s="20">
        <v>30</v>
      </c>
      <c r="G5" s="21">
        <v>220</v>
      </c>
    </row>
    <row r="6" spans="1:7" x14ac:dyDescent="0.2">
      <c r="A6" s="4">
        <v>2</v>
      </c>
      <c r="B6" s="8">
        <f>SUM(F6:G6)</f>
        <v>209</v>
      </c>
      <c r="C6" s="19" t="s">
        <v>87</v>
      </c>
      <c r="D6" s="19" t="s">
        <v>88</v>
      </c>
      <c r="E6" s="4" t="s">
        <v>3</v>
      </c>
      <c r="F6" s="20">
        <v>20</v>
      </c>
      <c r="G6" s="21">
        <v>189</v>
      </c>
    </row>
    <row r="7" spans="1:7" x14ac:dyDescent="0.2">
      <c r="A7" s="4">
        <v>3</v>
      </c>
      <c r="B7" s="8">
        <f>SUM(F7:G7)</f>
        <v>187</v>
      </c>
      <c r="C7" s="19" t="s">
        <v>87</v>
      </c>
      <c r="D7" s="19" t="s">
        <v>106</v>
      </c>
      <c r="E7" s="4" t="s">
        <v>3</v>
      </c>
      <c r="F7" s="20">
        <v>22</v>
      </c>
      <c r="G7" s="21">
        <v>165</v>
      </c>
    </row>
    <row r="8" spans="1:7" x14ac:dyDescent="0.2">
      <c r="A8" s="4">
        <v>4</v>
      </c>
      <c r="B8" s="8">
        <f>SUM(F8:G8)</f>
        <v>172</v>
      </c>
      <c r="C8" s="19" t="s">
        <v>50</v>
      </c>
      <c r="D8" s="19" t="s">
        <v>51</v>
      </c>
      <c r="E8" s="4" t="s">
        <v>3</v>
      </c>
      <c r="F8" s="20">
        <v>25</v>
      </c>
      <c r="G8" s="21">
        <v>147</v>
      </c>
    </row>
    <row r="9" spans="1:7" x14ac:dyDescent="0.2">
      <c r="A9" s="4">
        <v>5</v>
      </c>
      <c r="B9" s="8">
        <f>SUM(F9:G9)</f>
        <v>150</v>
      </c>
      <c r="C9" s="19" t="s">
        <v>96</v>
      </c>
      <c r="D9" s="19" t="s">
        <v>94</v>
      </c>
      <c r="E9" s="4" t="s">
        <v>58</v>
      </c>
      <c r="F9" s="20">
        <v>18</v>
      </c>
      <c r="G9" s="21">
        <v>132</v>
      </c>
    </row>
    <row r="10" spans="1:7" ht="18" x14ac:dyDescent="0.2">
      <c r="A10" s="227" t="s">
        <v>19</v>
      </c>
      <c r="B10" s="227"/>
      <c r="C10" s="227"/>
      <c r="D10" s="227"/>
      <c r="E10" s="227"/>
      <c r="F10" s="227"/>
      <c r="G10" s="227"/>
    </row>
    <row r="11" spans="1:7" ht="25.5" x14ac:dyDescent="0.2">
      <c r="A11" s="3" t="s">
        <v>24</v>
      </c>
      <c r="B11" s="6" t="s">
        <v>59</v>
      </c>
      <c r="C11" s="3" t="s">
        <v>18</v>
      </c>
      <c r="D11" s="3" t="s">
        <v>21</v>
      </c>
      <c r="E11" s="3" t="s">
        <v>5</v>
      </c>
      <c r="F11" s="7" t="s">
        <v>23</v>
      </c>
      <c r="G11" s="7" t="s">
        <v>22</v>
      </c>
    </row>
    <row r="12" spans="1:7" x14ac:dyDescent="0.2">
      <c r="A12" s="4">
        <v>1</v>
      </c>
      <c r="B12" s="8">
        <f t="shared" ref="B12:B30" si="0">SUM(F12:G12)</f>
        <v>250</v>
      </c>
      <c r="C12" s="19" t="s">
        <v>72</v>
      </c>
      <c r="D12" s="19" t="s">
        <v>73</v>
      </c>
      <c r="E12" s="4" t="s">
        <v>58</v>
      </c>
      <c r="F12" s="20">
        <v>30</v>
      </c>
      <c r="G12" s="13">
        <v>220</v>
      </c>
    </row>
    <row r="13" spans="1:7" x14ac:dyDescent="0.2">
      <c r="A13" s="4">
        <v>2</v>
      </c>
      <c r="B13" s="8">
        <f t="shared" si="0"/>
        <v>211</v>
      </c>
      <c r="C13" s="19" t="s">
        <v>70</v>
      </c>
      <c r="D13" s="19" t="s">
        <v>71</v>
      </c>
      <c r="E13" s="4" t="s">
        <v>3</v>
      </c>
      <c r="F13" s="20">
        <v>22</v>
      </c>
      <c r="G13" s="13">
        <v>189</v>
      </c>
    </row>
    <row r="14" spans="1:7" x14ac:dyDescent="0.2">
      <c r="A14" s="4">
        <v>3</v>
      </c>
      <c r="B14" s="8">
        <f t="shared" si="0"/>
        <v>183</v>
      </c>
      <c r="C14" s="19" t="s">
        <v>8</v>
      </c>
      <c r="D14" s="19" t="s">
        <v>31</v>
      </c>
      <c r="E14" s="4" t="s">
        <v>3</v>
      </c>
      <c r="F14" s="20">
        <v>18</v>
      </c>
      <c r="G14" s="21">
        <v>165</v>
      </c>
    </row>
    <row r="15" spans="1:7" x14ac:dyDescent="0.2">
      <c r="A15" s="4">
        <v>4</v>
      </c>
      <c r="B15" s="8">
        <f t="shared" si="0"/>
        <v>172</v>
      </c>
      <c r="C15" s="19" t="s">
        <v>6</v>
      </c>
      <c r="D15" s="19" t="s">
        <v>10</v>
      </c>
      <c r="E15" s="4" t="s">
        <v>2</v>
      </c>
      <c r="F15" s="20">
        <v>25</v>
      </c>
      <c r="G15" s="21">
        <v>147</v>
      </c>
    </row>
    <row r="16" spans="1:7" x14ac:dyDescent="0.2">
      <c r="A16" s="4">
        <v>5</v>
      </c>
      <c r="B16" s="8">
        <f t="shared" si="0"/>
        <v>148</v>
      </c>
      <c r="C16" s="19" t="s">
        <v>63</v>
      </c>
      <c r="D16" s="19" t="s">
        <v>64</v>
      </c>
      <c r="E16" s="4" t="s">
        <v>3</v>
      </c>
      <c r="F16" s="20">
        <v>16</v>
      </c>
      <c r="G16" s="13">
        <v>132</v>
      </c>
    </row>
    <row r="17" spans="1:7" x14ac:dyDescent="0.2">
      <c r="A17" s="4">
        <v>6</v>
      </c>
      <c r="B17" s="8">
        <f t="shared" si="0"/>
        <v>140</v>
      </c>
      <c r="C17" s="19" t="s">
        <v>7</v>
      </c>
      <c r="D17" s="19" t="s">
        <v>11</v>
      </c>
      <c r="E17" s="4" t="s">
        <v>3</v>
      </c>
      <c r="F17" s="20">
        <v>20</v>
      </c>
      <c r="G17" s="21">
        <v>120</v>
      </c>
    </row>
    <row r="18" spans="1:7" x14ac:dyDescent="0.2">
      <c r="A18" s="4">
        <v>7</v>
      </c>
      <c r="B18" s="8">
        <f t="shared" si="0"/>
        <v>125</v>
      </c>
      <c r="C18" s="19" t="s">
        <v>67</v>
      </c>
      <c r="D18" s="19" t="s">
        <v>68</v>
      </c>
      <c r="E18" s="4" t="s">
        <v>2</v>
      </c>
      <c r="F18" s="20">
        <v>15</v>
      </c>
      <c r="G18" s="13">
        <v>110</v>
      </c>
    </row>
    <row r="19" spans="1:7" x14ac:dyDescent="0.2">
      <c r="A19" s="4">
        <v>8</v>
      </c>
      <c r="B19" s="8">
        <f t="shared" si="0"/>
        <v>116</v>
      </c>
      <c r="C19" s="19" t="s">
        <v>98</v>
      </c>
      <c r="D19" s="19" t="s">
        <v>99</v>
      </c>
      <c r="E19" s="4" t="s">
        <v>3</v>
      </c>
      <c r="F19" s="20">
        <v>14</v>
      </c>
      <c r="G19" s="13">
        <v>102</v>
      </c>
    </row>
    <row r="20" spans="1:7" x14ac:dyDescent="0.2">
      <c r="A20" s="4">
        <v>9</v>
      </c>
      <c r="B20" s="8">
        <f t="shared" si="0"/>
        <v>107</v>
      </c>
      <c r="C20" s="19" t="s">
        <v>74</v>
      </c>
      <c r="D20" s="19" t="s">
        <v>92</v>
      </c>
      <c r="E20" s="4" t="s">
        <v>3</v>
      </c>
      <c r="F20" s="20">
        <v>13</v>
      </c>
      <c r="G20" s="21">
        <v>94</v>
      </c>
    </row>
    <row r="21" spans="1:7" x14ac:dyDescent="0.2">
      <c r="A21" s="4">
        <v>10</v>
      </c>
      <c r="B21" s="8">
        <f t="shared" si="0"/>
        <v>101</v>
      </c>
      <c r="C21" s="19" t="s">
        <v>89</v>
      </c>
      <c r="D21" s="19" t="s">
        <v>90</v>
      </c>
      <c r="E21" s="4" t="s">
        <v>4</v>
      </c>
      <c r="F21" s="20">
        <v>12</v>
      </c>
      <c r="G21" s="13">
        <v>89</v>
      </c>
    </row>
    <row r="22" spans="1:7" x14ac:dyDescent="0.2">
      <c r="A22" s="4">
        <v>11</v>
      </c>
      <c r="B22" s="8">
        <f t="shared" si="0"/>
        <v>97</v>
      </c>
      <c r="C22" s="19" t="s">
        <v>30</v>
      </c>
      <c r="D22" s="19" t="s">
        <v>15</v>
      </c>
      <c r="E22" s="4" t="s">
        <v>3</v>
      </c>
      <c r="F22" s="20">
        <v>11</v>
      </c>
      <c r="G22" s="21">
        <v>86</v>
      </c>
    </row>
    <row r="23" spans="1:7" x14ac:dyDescent="0.2">
      <c r="A23" s="4">
        <v>12</v>
      </c>
      <c r="B23" s="8">
        <f t="shared" si="0"/>
        <v>93</v>
      </c>
      <c r="C23" s="19" t="s">
        <v>52</v>
      </c>
      <c r="D23" s="19" t="s">
        <v>42</v>
      </c>
      <c r="E23" s="4" t="s">
        <v>4</v>
      </c>
      <c r="F23" s="20">
        <v>10</v>
      </c>
      <c r="G23" s="13">
        <v>83</v>
      </c>
    </row>
    <row r="24" spans="1:7" x14ac:dyDescent="0.2">
      <c r="A24" s="4">
        <v>13</v>
      </c>
      <c r="B24" s="8">
        <f t="shared" si="0"/>
        <v>80</v>
      </c>
      <c r="C24" s="19" t="s">
        <v>14</v>
      </c>
      <c r="D24" s="19" t="s">
        <v>13</v>
      </c>
      <c r="E24" s="4" t="s">
        <v>58</v>
      </c>
      <c r="F24" s="20"/>
      <c r="G24" s="13">
        <v>80</v>
      </c>
    </row>
    <row r="25" spans="1:7" x14ac:dyDescent="0.2">
      <c r="A25" s="4">
        <v>14</v>
      </c>
      <c r="B25" s="8">
        <f t="shared" si="0"/>
        <v>77</v>
      </c>
      <c r="C25" s="19" t="s">
        <v>9</v>
      </c>
      <c r="D25" s="19" t="s">
        <v>91</v>
      </c>
      <c r="E25" s="4" t="s">
        <v>3</v>
      </c>
      <c r="F25" s="20"/>
      <c r="G25" s="21">
        <v>77</v>
      </c>
    </row>
    <row r="26" spans="1:7" x14ac:dyDescent="0.2">
      <c r="A26" s="4">
        <v>15</v>
      </c>
      <c r="B26" s="8">
        <f t="shared" si="0"/>
        <v>74</v>
      </c>
      <c r="C26" s="19" t="s">
        <v>65</v>
      </c>
      <c r="D26" s="19" t="s">
        <v>66</v>
      </c>
      <c r="E26" s="4" t="s">
        <v>58</v>
      </c>
      <c r="F26" s="20"/>
      <c r="G26" s="13">
        <v>74</v>
      </c>
    </row>
    <row r="27" spans="1:7" x14ac:dyDescent="0.2">
      <c r="A27" s="4">
        <v>16</v>
      </c>
      <c r="B27" s="8">
        <f t="shared" si="0"/>
        <v>71</v>
      </c>
      <c r="C27" s="19" t="s">
        <v>9</v>
      </c>
      <c r="D27" s="19" t="s">
        <v>69</v>
      </c>
      <c r="E27" s="4" t="s">
        <v>58</v>
      </c>
      <c r="F27" s="20"/>
      <c r="G27" s="13">
        <v>71</v>
      </c>
    </row>
    <row r="28" spans="1:7" x14ac:dyDescent="0.2">
      <c r="A28" s="4">
        <v>17</v>
      </c>
      <c r="B28" s="8">
        <f t="shared" si="0"/>
        <v>68</v>
      </c>
      <c r="C28" s="19" t="s">
        <v>30</v>
      </c>
      <c r="D28" s="19" t="s">
        <v>85</v>
      </c>
      <c r="E28" s="4" t="s">
        <v>2</v>
      </c>
      <c r="F28" s="20"/>
      <c r="G28" s="13">
        <v>68</v>
      </c>
    </row>
    <row r="29" spans="1:7" x14ac:dyDescent="0.2">
      <c r="A29" s="4">
        <v>18</v>
      </c>
      <c r="B29" s="8">
        <f t="shared" si="0"/>
        <v>0</v>
      </c>
      <c r="C29" s="19" t="s">
        <v>74</v>
      </c>
      <c r="D29" s="19" t="s">
        <v>95</v>
      </c>
      <c r="E29" s="4" t="s">
        <v>3</v>
      </c>
      <c r="F29" s="20">
        <v>0</v>
      </c>
      <c r="G29" s="13">
        <v>0</v>
      </c>
    </row>
    <row r="30" spans="1:7" x14ac:dyDescent="0.2">
      <c r="A30" s="4">
        <v>19</v>
      </c>
      <c r="B30" s="8">
        <f t="shared" si="0"/>
        <v>0</v>
      </c>
      <c r="C30" s="19" t="s">
        <v>98</v>
      </c>
      <c r="D30" s="19" t="s">
        <v>100</v>
      </c>
      <c r="E30" s="4" t="s">
        <v>2</v>
      </c>
      <c r="F30" s="20">
        <v>0</v>
      </c>
      <c r="G30" s="13">
        <v>0</v>
      </c>
    </row>
  </sheetData>
  <sortState ref="B12:G30">
    <sortCondition descending="1" ref="B12:B30"/>
  </sortState>
  <mergeCells count="4">
    <mergeCell ref="A1:G1"/>
    <mergeCell ref="A2:G2"/>
    <mergeCell ref="A3:G3"/>
    <mergeCell ref="A10:G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6" workbookViewId="0">
      <selection activeCell="D17" sqref="D17"/>
    </sheetView>
  </sheetViews>
  <sheetFormatPr defaultRowHeight="12.75" x14ac:dyDescent="0.2"/>
  <cols>
    <col min="3" max="3" width="12.140625" customWidth="1"/>
    <col min="4" max="4" width="22.28515625" customWidth="1"/>
    <col min="5" max="5" width="14.140625" customWidth="1"/>
  </cols>
  <sheetData>
    <row r="1" spans="1:7" ht="18.75" thickBot="1" x14ac:dyDescent="0.25">
      <c r="A1" s="220" t="s">
        <v>101</v>
      </c>
      <c r="B1" s="221"/>
      <c r="C1" s="221"/>
      <c r="D1" s="221"/>
      <c r="E1" s="221"/>
      <c r="F1" s="222"/>
      <c r="G1" s="222"/>
    </row>
    <row r="2" spans="1:7" x14ac:dyDescent="0.2">
      <c r="A2" s="223" t="s">
        <v>102</v>
      </c>
      <c r="B2" s="224"/>
      <c r="C2" s="224"/>
      <c r="D2" s="224"/>
      <c r="E2" s="224"/>
      <c r="F2" s="225"/>
      <c r="G2" s="225"/>
    </row>
    <row r="3" spans="1:7" ht="18" x14ac:dyDescent="0.2">
      <c r="A3" s="226" t="s">
        <v>20</v>
      </c>
      <c r="B3" s="226"/>
      <c r="C3" s="226"/>
      <c r="D3" s="226"/>
      <c r="E3" s="226"/>
      <c r="F3" s="226"/>
      <c r="G3" s="226"/>
    </row>
    <row r="4" spans="1:7" ht="25.5" x14ac:dyDescent="0.2">
      <c r="A4" s="3" t="s">
        <v>24</v>
      </c>
      <c r="B4" s="6" t="s">
        <v>59</v>
      </c>
      <c r="C4" s="3" t="s">
        <v>18</v>
      </c>
      <c r="D4" s="3" t="s">
        <v>21</v>
      </c>
      <c r="E4" s="3" t="s">
        <v>5</v>
      </c>
      <c r="F4" s="7" t="s">
        <v>23</v>
      </c>
      <c r="G4" s="7" t="s">
        <v>22</v>
      </c>
    </row>
    <row r="5" spans="1:7" x14ac:dyDescent="0.2">
      <c r="A5" s="4">
        <v>1</v>
      </c>
      <c r="B5" s="8">
        <f t="shared" ref="B5:B9" si="0">SUM(F5:G5)</f>
        <v>375</v>
      </c>
      <c r="C5" s="19" t="s">
        <v>26</v>
      </c>
      <c r="D5" s="19" t="s">
        <v>27</v>
      </c>
      <c r="E5" s="4" t="s">
        <v>58</v>
      </c>
      <c r="F5" s="20">
        <v>45</v>
      </c>
      <c r="G5" s="21">
        <v>330</v>
      </c>
    </row>
    <row r="6" spans="1:7" x14ac:dyDescent="0.2">
      <c r="A6" s="4">
        <v>2</v>
      </c>
      <c r="B6" s="8">
        <f t="shared" si="0"/>
        <v>314</v>
      </c>
      <c r="C6" s="19" t="s">
        <v>60</v>
      </c>
      <c r="D6" s="19" t="s">
        <v>61</v>
      </c>
      <c r="E6" s="4" t="s">
        <v>4</v>
      </c>
      <c r="F6" s="20">
        <v>30</v>
      </c>
      <c r="G6" s="21">
        <v>284</v>
      </c>
    </row>
    <row r="7" spans="1:7" x14ac:dyDescent="0.2">
      <c r="A7" s="4">
        <v>3</v>
      </c>
      <c r="B7" s="8">
        <f t="shared" si="0"/>
        <v>281</v>
      </c>
      <c r="C7" s="19" t="s">
        <v>50</v>
      </c>
      <c r="D7" s="19" t="s">
        <v>51</v>
      </c>
      <c r="E7" s="4" t="s">
        <v>3</v>
      </c>
      <c r="F7" s="20">
        <v>33</v>
      </c>
      <c r="G7" s="21">
        <v>248</v>
      </c>
    </row>
    <row r="8" spans="1:7" x14ac:dyDescent="0.2">
      <c r="A8" s="4">
        <v>4</v>
      </c>
      <c r="B8" s="8">
        <f t="shared" si="0"/>
        <v>259</v>
      </c>
      <c r="C8" s="19" t="s">
        <v>56</v>
      </c>
      <c r="D8" s="19" t="s">
        <v>57</v>
      </c>
      <c r="E8" s="4" t="s">
        <v>2</v>
      </c>
      <c r="F8" s="20">
        <v>38</v>
      </c>
      <c r="G8" s="21">
        <v>221</v>
      </c>
    </row>
    <row r="9" spans="1:7" x14ac:dyDescent="0.2">
      <c r="A9" s="4">
        <v>5</v>
      </c>
      <c r="B9" s="8">
        <f t="shared" si="0"/>
        <v>225</v>
      </c>
      <c r="C9" s="19" t="s">
        <v>29</v>
      </c>
      <c r="D9" s="19" t="s">
        <v>55</v>
      </c>
      <c r="E9" s="4" t="s">
        <v>3</v>
      </c>
      <c r="F9" s="20">
        <v>27</v>
      </c>
      <c r="G9" s="21">
        <v>198</v>
      </c>
    </row>
    <row r="10" spans="1:7" ht="18" x14ac:dyDescent="0.2">
      <c r="A10" s="227" t="s">
        <v>19</v>
      </c>
      <c r="B10" s="227"/>
      <c r="C10" s="227"/>
      <c r="D10" s="227"/>
      <c r="E10" s="227"/>
      <c r="F10" s="227"/>
      <c r="G10" s="227"/>
    </row>
    <row r="11" spans="1:7" ht="25.5" x14ac:dyDescent="0.2">
      <c r="A11" s="3" t="s">
        <v>24</v>
      </c>
      <c r="B11" s="6" t="s">
        <v>59</v>
      </c>
      <c r="C11" s="3" t="s">
        <v>18</v>
      </c>
      <c r="D11" s="3" t="s">
        <v>21</v>
      </c>
      <c r="E11" s="3" t="s">
        <v>5</v>
      </c>
      <c r="F11" s="7" t="s">
        <v>23</v>
      </c>
      <c r="G11" s="7" t="s">
        <v>22</v>
      </c>
    </row>
    <row r="12" spans="1:7" x14ac:dyDescent="0.2">
      <c r="A12" s="4">
        <v>1</v>
      </c>
      <c r="B12" s="8">
        <f t="shared" ref="B12:B30" si="1">SUM(F12:G12)</f>
        <v>354</v>
      </c>
      <c r="C12" s="19" t="s">
        <v>6</v>
      </c>
      <c r="D12" s="19" t="s">
        <v>10</v>
      </c>
      <c r="E12" s="4" t="s">
        <v>2</v>
      </c>
      <c r="F12" s="20">
        <v>24</v>
      </c>
      <c r="G12" s="21">
        <v>330</v>
      </c>
    </row>
    <row r="13" spans="1:7" x14ac:dyDescent="0.2">
      <c r="A13" s="4">
        <v>2</v>
      </c>
      <c r="B13" s="8">
        <f t="shared" si="1"/>
        <v>314</v>
      </c>
      <c r="C13" s="19" t="s">
        <v>30</v>
      </c>
      <c r="D13" s="19" t="s">
        <v>43</v>
      </c>
      <c r="E13" s="4" t="s">
        <v>3</v>
      </c>
      <c r="F13" s="20">
        <v>30</v>
      </c>
      <c r="G13" s="13">
        <v>284</v>
      </c>
    </row>
    <row r="14" spans="1:7" x14ac:dyDescent="0.2">
      <c r="A14" s="4">
        <v>3</v>
      </c>
      <c r="B14" s="8">
        <f t="shared" si="1"/>
        <v>268</v>
      </c>
      <c r="C14" s="99" t="s">
        <v>7</v>
      </c>
      <c r="D14" s="99" t="s">
        <v>11</v>
      </c>
      <c r="E14" s="4" t="s">
        <v>3</v>
      </c>
      <c r="F14" s="20">
        <v>20</v>
      </c>
      <c r="G14" s="21">
        <v>248</v>
      </c>
    </row>
    <row r="15" spans="1:7" x14ac:dyDescent="0.2">
      <c r="A15" s="4">
        <v>4</v>
      </c>
      <c r="B15" s="8">
        <f t="shared" si="1"/>
        <v>248</v>
      </c>
      <c r="C15" s="19" t="s">
        <v>72</v>
      </c>
      <c r="D15" s="19" t="s">
        <v>73</v>
      </c>
      <c r="E15" s="4" t="s">
        <v>58</v>
      </c>
      <c r="F15" s="20">
        <v>27</v>
      </c>
      <c r="G15" s="13">
        <v>221</v>
      </c>
    </row>
    <row r="16" spans="1:7" x14ac:dyDescent="0.2">
      <c r="A16" s="4">
        <v>5</v>
      </c>
      <c r="B16" s="8">
        <f t="shared" si="1"/>
        <v>243</v>
      </c>
      <c r="C16" s="99" t="s">
        <v>14</v>
      </c>
      <c r="D16" s="99" t="s">
        <v>13</v>
      </c>
      <c r="E16" s="4" t="s">
        <v>58</v>
      </c>
      <c r="F16" s="20">
        <v>45</v>
      </c>
      <c r="G16" s="13">
        <v>198</v>
      </c>
    </row>
    <row r="17" spans="1:7" x14ac:dyDescent="0.2">
      <c r="A17" s="4">
        <v>6</v>
      </c>
      <c r="B17" s="8">
        <f t="shared" si="1"/>
        <v>203</v>
      </c>
      <c r="C17" s="19" t="s">
        <v>30</v>
      </c>
      <c r="D17" s="19" t="s">
        <v>15</v>
      </c>
      <c r="E17" s="4" t="s">
        <v>3</v>
      </c>
      <c r="F17" s="20">
        <v>38</v>
      </c>
      <c r="G17" s="21">
        <v>165</v>
      </c>
    </row>
    <row r="18" spans="1:7" x14ac:dyDescent="0.2">
      <c r="A18" s="4">
        <v>7</v>
      </c>
      <c r="B18" s="8">
        <f t="shared" si="1"/>
        <v>198</v>
      </c>
      <c r="C18" s="19" t="s">
        <v>70</v>
      </c>
      <c r="D18" s="19" t="s">
        <v>71</v>
      </c>
      <c r="E18" s="4" t="s">
        <v>3</v>
      </c>
      <c r="F18" s="20">
        <v>18</v>
      </c>
      <c r="G18" s="13">
        <v>180</v>
      </c>
    </row>
    <row r="19" spans="1:7" x14ac:dyDescent="0.2">
      <c r="A19" s="4">
        <v>8</v>
      </c>
      <c r="B19" s="8">
        <f t="shared" si="1"/>
        <v>174</v>
      </c>
      <c r="C19" s="19" t="s">
        <v>6</v>
      </c>
      <c r="D19" s="19" t="s">
        <v>62</v>
      </c>
      <c r="E19" s="4" t="s">
        <v>58</v>
      </c>
      <c r="F19" s="20">
        <v>33</v>
      </c>
      <c r="G19" s="13">
        <v>141</v>
      </c>
    </row>
    <row r="20" spans="1:7" x14ac:dyDescent="0.2">
      <c r="A20" s="4">
        <v>9</v>
      </c>
      <c r="B20" s="8">
        <f t="shared" si="1"/>
        <v>170</v>
      </c>
      <c r="C20" s="99" t="s">
        <v>9</v>
      </c>
      <c r="D20" s="99" t="s">
        <v>69</v>
      </c>
      <c r="E20" s="4" t="s">
        <v>75</v>
      </c>
      <c r="F20" s="20">
        <v>17</v>
      </c>
      <c r="G20" s="13">
        <v>153</v>
      </c>
    </row>
    <row r="21" spans="1:7" x14ac:dyDescent="0.2">
      <c r="A21" s="4">
        <v>10</v>
      </c>
      <c r="B21" s="8">
        <f t="shared" si="1"/>
        <v>152</v>
      </c>
      <c r="C21" s="19" t="s">
        <v>97</v>
      </c>
      <c r="D21" s="19" t="s">
        <v>42</v>
      </c>
      <c r="E21" s="4" t="s">
        <v>4</v>
      </c>
      <c r="F21" s="20">
        <v>23</v>
      </c>
      <c r="G21" s="13">
        <v>129</v>
      </c>
    </row>
    <row r="22" spans="1:7" x14ac:dyDescent="0.2">
      <c r="A22" s="4">
        <v>11</v>
      </c>
      <c r="B22" s="8">
        <f t="shared" si="1"/>
        <v>146</v>
      </c>
      <c r="C22" s="19" t="s">
        <v>74</v>
      </c>
      <c r="D22" s="19" t="s">
        <v>92</v>
      </c>
      <c r="E22" s="4" t="s">
        <v>3</v>
      </c>
      <c r="F22" s="20">
        <v>21</v>
      </c>
      <c r="G22" s="13">
        <v>125</v>
      </c>
    </row>
    <row r="23" spans="1:7" x14ac:dyDescent="0.2">
      <c r="A23" s="4">
        <v>12</v>
      </c>
      <c r="B23" s="8">
        <f t="shared" si="1"/>
        <v>135</v>
      </c>
      <c r="C23" s="99" t="s">
        <v>30</v>
      </c>
      <c r="D23" s="99" t="s">
        <v>85</v>
      </c>
      <c r="E23" s="4" t="s">
        <v>58</v>
      </c>
      <c r="F23" s="20">
        <v>15</v>
      </c>
      <c r="G23" s="13">
        <v>120</v>
      </c>
    </row>
    <row r="24" spans="1:7" x14ac:dyDescent="0.2">
      <c r="A24" s="4">
        <v>13</v>
      </c>
      <c r="B24" s="8">
        <f t="shared" si="1"/>
        <v>134</v>
      </c>
      <c r="C24" s="19" t="s">
        <v>65</v>
      </c>
      <c r="D24" s="19" t="s">
        <v>66</v>
      </c>
      <c r="E24" s="4" t="s">
        <v>58</v>
      </c>
      <c r="F24" s="20"/>
      <c r="G24" s="13">
        <v>134</v>
      </c>
    </row>
    <row r="25" spans="1:7" x14ac:dyDescent="0.2">
      <c r="A25" s="4">
        <v>14</v>
      </c>
      <c r="B25" s="8">
        <f t="shared" si="1"/>
        <v>116</v>
      </c>
      <c r="C25" s="19" t="s">
        <v>17</v>
      </c>
      <c r="D25" s="19" t="s">
        <v>16</v>
      </c>
      <c r="E25" s="4" t="s">
        <v>2</v>
      </c>
      <c r="F25" s="20"/>
      <c r="G25" s="13">
        <v>116</v>
      </c>
    </row>
    <row r="26" spans="1:7" x14ac:dyDescent="0.2">
      <c r="A26" s="4">
        <v>15</v>
      </c>
      <c r="B26" s="8">
        <f t="shared" si="1"/>
        <v>111</v>
      </c>
      <c r="C26" s="19" t="s">
        <v>63</v>
      </c>
      <c r="D26" s="19" t="s">
        <v>64</v>
      </c>
      <c r="E26" s="4" t="s">
        <v>3</v>
      </c>
      <c r="F26" s="20"/>
      <c r="G26" s="21">
        <v>111</v>
      </c>
    </row>
    <row r="27" spans="1:7" x14ac:dyDescent="0.2">
      <c r="A27" s="4">
        <v>16</v>
      </c>
      <c r="B27" s="8">
        <f t="shared" si="1"/>
        <v>107</v>
      </c>
      <c r="C27" s="99" t="s">
        <v>67</v>
      </c>
      <c r="D27" s="99" t="s">
        <v>68</v>
      </c>
      <c r="E27" s="4" t="s">
        <v>3</v>
      </c>
      <c r="F27" s="20"/>
      <c r="G27" s="21">
        <v>107</v>
      </c>
    </row>
    <row r="28" spans="1:7" x14ac:dyDescent="0.2">
      <c r="A28" s="4">
        <v>17</v>
      </c>
      <c r="B28" s="8">
        <f t="shared" si="1"/>
        <v>102</v>
      </c>
      <c r="C28" s="99" t="s">
        <v>32</v>
      </c>
      <c r="D28" s="99" t="s">
        <v>54</v>
      </c>
      <c r="E28" s="4" t="s">
        <v>3</v>
      </c>
      <c r="F28" s="20"/>
      <c r="G28" s="13">
        <v>102</v>
      </c>
    </row>
    <row r="29" spans="1:7" x14ac:dyDescent="0.2">
      <c r="A29" s="4">
        <v>18</v>
      </c>
      <c r="B29" s="8">
        <f t="shared" si="1"/>
        <v>98</v>
      </c>
      <c r="C29" s="19" t="s">
        <v>12</v>
      </c>
      <c r="D29" s="19" t="s">
        <v>15</v>
      </c>
      <c r="E29" s="4" t="s">
        <v>3</v>
      </c>
      <c r="F29" s="20"/>
      <c r="G29" s="13">
        <v>98</v>
      </c>
    </row>
    <row r="30" spans="1:7" x14ac:dyDescent="0.2">
      <c r="A30" s="4">
        <v>19</v>
      </c>
      <c r="B30" s="8">
        <f t="shared" si="1"/>
        <v>93</v>
      </c>
      <c r="C30" s="99" t="s">
        <v>98</v>
      </c>
      <c r="D30" s="99" t="s">
        <v>100</v>
      </c>
      <c r="E30" s="4" t="s">
        <v>2</v>
      </c>
      <c r="F30" s="20"/>
      <c r="G30" s="13">
        <v>93</v>
      </c>
    </row>
  </sheetData>
  <sortState ref="B12:G30">
    <sortCondition descending="1" ref="B12:B30"/>
  </sortState>
  <mergeCells count="4">
    <mergeCell ref="A1:G1"/>
    <mergeCell ref="A2:G2"/>
    <mergeCell ref="A3:G3"/>
    <mergeCell ref="A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Finansi</vt:lpstr>
      <vt:lpstr>Reitings</vt:lpstr>
      <vt:lpstr>2_A-Z Meistars</vt:lpstr>
      <vt:lpstr>1_Bowlero Meistars 2016</vt:lpstr>
      <vt:lpstr>AMF16</vt:lpstr>
      <vt:lpstr>Finansi!Print_Titles</vt:lpstr>
      <vt:lpstr>Reitings!Print_Titles</vt:lpstr>
    </vt:vector>
  </TitlesOfParts>
  <Company>Nykredit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User</cp:lastModifiedBy>
  <cp:lastPrinted>2016-11-13T17:05:59Z</cp:lastPrinted>
  <dcterms:created xsi:type="dcterms:W3CDTF">1999-02-17T07:52:00Z</dcterms:created>
  <dcterms:modified xsi:type="dcterms:W3CDTF">2016-11-14T10:53:09Z</dcterms:modified>
</cp:coreProperties>
</file>