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ulian\Google Drive\LBT_BM2017\"/>
    </mc:Choice>
  </mc:AlternateContent>
  <bookViews>
    <workbookView xWindow="0" yWindow="0" windowWidth="26160" windowHeight="12540" tabRatio="748"/>
  </bookViews>
  <sheets>
    <sheet name="LBTM Final standing" sheetId="7" r:id="rId1"/>
    <sheet name="LBTM Pusfināls&gt;Fināls" sheetId="6" r:id="rId2"/>
    <sheet name="Total Qualif. Results BM17" sheetId="11" r:id="rId3"/>
    <sheet name="BM17 Sq.3" sheetId="9" r:id="rId4"/>
    <sheet name="BM17 Sq.2" sheetId="4" r:id="rId5"/>
    <sheet name="BM17 Sq.1" sheetId="3" r:id="rId6"/>
    <sheet name="BM17-Registracija" sheetId="10" r:id="rId7"/>
    <sheet name="Kviti " sheetId="8" r:id="rId8"/>
  </sheets>
  <externalReferences>
    <externalReference r:id="rId9"/>
    <externalReference r:id="rId10"/>
    <externalReference r:id="rId11"/>
  </externalReferences>
  <definedNames>
    <definedName name="_xlnm._FilterDatabase" localSheetId="5" hidden="1">'BM17 Sq.1'!$B$3:$R$18</definedName>
    <definedName name="_xlnm._FilterDatabase" localSheetId="4" hidden="1">'BM17 Sq.2'!$B$3:$R$20</definedName>
    <definedName name="_xlnm._FilterDatabase" localSheetId="3" hidden="1">'BM17 Sq.3'!$B$3:$R$24</definedName>
    <definedName name="_xlnm._FilterDatabase" localSheetId="6" hidden="1">'BM17-Registracija'!$B$3:$K$457</definedName>
    <definedName name="_xlnm._FilterDatabase" localSheetId="1" hidden="1">'LBTM Pusfināls&gt;Fināls'!$B$3:$S$21</definedName>
    <definedName name="_xlnm._FilterDatabase" localSheetId="2" hidden="1">'Total Qualif. Results BM17'!$B$3:$V$54</definedName>
    <definedName name="A">#REF!</definedName>
    <definedName name="ind_kesk" localSheetId="4">'[1]Individual 09_10-4'!#REF!</definedName>
    <definedName name="ind_kesk" localSheetId="3">'[1]Individual 09_10-4'!#REF!</definedName>
    <definedName name="ind_kesk" localSheetId="2">'[1]Individual 09_10-4'!#REF!</definedName>
    <definedName name="ind_kesk">'[1]Individual 09_10-4'!#REF!</definedName>
    <definedName name="kokku" localSheetId="4">#REF!</definedName>
    <definedName name="kokku" localSheetId="3">#REF!</definedName>
    <definedName name="kokku" localSheetId="2">#REF!</definedName>
    <definedName name="kokku">#REF!</definedName>
    <definedName name="Päevi" localSheetId="4">#REF!</definedName>
    <definedName name="Päevi" localSheetId="3">#REF!</definedName>
    <definedName name="Päevi" localSheetId="2">#REF!</definedName>
    <definedName name="Päevi">#REF!</definedName>
    <definedName name="PlayerList">#REF!</definedName>
    <definedName name="Players">'[2]Handicap 07-08'!$I$5:$I$200</definedName>
    <definedName name="Pol" localSheetId="4">#REF!</definedName>
    <definedName name="Pol" localSheetId="3">#REF!</definedName>
    <definedName name="Pol" localSheetId="2">#REF!</definedName>
    <definedName name="Pol">#REF!</definedName>
    <definedName name="qqq">'[3]Player list'!$B$5:$B$195</definedName>
    <definedName name="TeamList">"RR team"";""CAPAROL"";""LIVO"";""X"";""Turbo"";""Wizards"";""SK ""NB"""";""STORM"";""LARO"";""Plakanizetaji"""</definedName>
    <definedName name="Yes" localSheetId="4">#REF!</definedName>
    <definedName name="Yes" localSheetId="3">#REF!</definedName>
    <definedName name="Yes" localSheetId="2">#REF!</definedName>
    <definedName name="Yes">#REF!</definedName>
    <definedName name="_xlnm.Print_Area" localSheetId="5">'BM17 Sq.1'!$A$1:$R$18</definedName>
    <definedName name="_xlnm.Print_Area" localSheetId="4">'BM17 Sq.2'!$A$1:$R$20</definedName>
    <definedName name="_xlnm.Print_Area" localSheetId="3">'BM17 Sq.3'!$A$1:$R$24</definedName>
    <definedName name="_xlnm.Print_Area" localSheetId="6">'BM17-Registracija'!$A$1:$K$43</definedName>
    <definedName name="_xlnm.Print_Area" localSheetId="7">'Kviti '!$A$1:$O$35</definedName>
    <definedName name="_xlnm.Print_Area" localSheetId="0">'LBTM Final standing'!$B$1:$F$39</definedName>
    <definedName name="_xlnm.Print_Area" localSheetId="1">'LBTM Pusfināls&gt;Fināls'!$A$1:$AW$22</definedName>
    <definedName name="_xlnm.Print_Area" localSheetId="2">'Total Qualif. Results BM17'!$A$1:$V$57</definedName>
  </definedNames>
  <calcPr calcId="162913"/>
</workbook>
</file>

<file path=xl/calcChain.xml><?xml version="1.0" encoding="utf-8"?>
<calcChain xmlns="http://schemas.openxmlformats.org/spreadsheetml/2006/main">
  <c r="H4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I39" i="10"/>
  <c r="J39" i="10"/>
  <c r="K39" i="10"/>
  <c r="H40" i="10"/>
  <c r="H41" i="10"/>
  <c r="H42" i="10"/>
  <c r="H43" i="10"/>
  <c r="R2" i="3"/>
  <c r="N4" i="3"/>
  <c r="O4" i="3"/>
  <c r="P4" i="3"/>
  <c r="Q4" i="3"/>
  <c r="R4" i="3"/>
  <c r="N5" i="3"/>
  <c r="O5" i="3"/>
  <c r="P5" i="3"/>
  <c r="Q5" i="3"/>
  <c r="R5" i="3"/>
  <c r="N6" i="3"/>
  <c r="O6" i="3"/>
  <c r="P6" i="3"/>
  <c r="Q6" i="3"/>
  <c r="R6" i="3"/>
  <c r="N7" i="3"/>
  <c r="O7" i="3"/>
  <c r="P7" i="3"/>
  <c r="Q7" i="3"/>
  <c r="R7" i="3"/>
  <c r="N8" i="3"/>
  <c r="O8" i="3"/>
  <c r="P8" i="3"/>
  <c r="Q8" i="3"/>
  <c r="R8" i="3"/>
  <c r="N9" i="3"/>
  <c r="O9" i="3"/>
  <c r="P9" i="3"/>
  <c r="Q9" i="3"/>
  <c r="R9" i="3"/>
  <c r="N10" i="3"/>
  <c r="O10" i="3"/>
  <c r="P10" i="3"/>
  <c r="Q10" i="3"/>
  <c r="R10" i="3"/>
  <c r="N11" i="3"/>
  <c r="O11" i="3"/>
  <c r="P11" i="3"/>
  <c r="Q11" i="3"/>
  <c r="R11" i="3"/>
  <c r="N12" i="3"/>
  <c r="O12" i="3"/>
  <c r="P12" i="3"/>
  <c r="Q12" i="3"/>
  <c r="R12" i="3"/>
  <c r="N13" i="3"/>
  <c r="O13" i="3"/>
  <c r="P13" i="3"/>
  <c r="Q13" i="3"/>
  <c r="R13" i="3"/>
  <c r="N14" i="3"/>
  <c r="O14" i="3"/>
  <c r="P14" i="3"/>
  <c r="Q14" i="3"/>
  <c r="R14" i="3"/>
  <c r="N15" i="3"/>
  <c r="O15" i="3"/>
  <c r="P15" i="3"/>
  <c r="Q15" i="3"/>
  <c r="R15" i="3"/>
  <c r="N16" i="3"/>
  <c r="O16" i="3"/>
  <c r="P16" i="3"/>
  <c r="Q16" i="3"/>
  <c r="R16" i="3"/>
  <c r="N17" i="3"/>
  <c r="O17" i="3"/>
  <c r="P17" i="3"/>
  <c r="Q17" i="3"/>
  <c r="R17" i="3"/>
  <c r="N18" i="3"/>
  <c r="O18" i="3"/>
  <c r="P18" i="3"/>
  <c r="Q18" i="3"/>
  <c r="R18" i="3"/>
  <c r="R2" i="4"/>
  <c r="N4" i="4"/>
  <c r="O4" i="4"/>
  <c r="P4" i="4"/>
  <c r="Q4" i="4"/>
  <c r="R4" i="4"/>
  <c r="N5" i="4"/>
  <c r="O5" i="4"/>
  <c r="P5" i="4"/>
  <c r="Q5" i="4"/>
  <c r="R5" i="4"/>
  <c r="N6" i="4"/>
  <c r="O6" i="4"/>
  <c r="P6" i="4"/>
  <c r="Q6" i="4"/>
  <c r="R6" i="4"/>
  <c r="N7" i="4"/>
  <c r="O7" i="4"/>
  <c r="P7" i="4"/>
  <c r="Q7" i="4"/>
  <c r="R7" i="4"/>
  <c r="N8" i="4"/>
  <c r="O8" i="4"/>
  <c r="P8" i="4"/>
  <c r="Q8" i="4"/>
  <c r="R8" i="4"/>
  <c r="N9" i="4"/>
  <c r="O9" i="4"/>
  <c r="P9" i="4"/>
  <c r="Q9" i="4"/>
  <c r="R9" i="4"/>
  <c r="N10" i="4"/>
  <c r="O10" i="4"/>
  <c r="P10" i="4"/>
  <c r="Q10" i="4"/>
  <c r="R10" i="4"/>
  <c r="N11" i="4"/>
  <c r="O11" i="4"/>
  <c r="P11" i="4"/>
  <c r="Q11" i="4"/>
  <c r="R11" i="4"/>
  <c r="N12" i="4"/>
  <c r="O12" i="4"/>
  <c r="P12" i="4"/>
  <c r="Q12" i="4"/>
  <c r="R12" i="4"/>
  <c r="N13" i="4"/>
  <c r="O13" i="4"/>
  <c r="P13" i="4"/>
  <c r="Q13" i="4"/>
  <c r="R13" i="4"/>
  <c r="N14" i="4"/>
  <c r="O14" i="4"/>
  <c r="P14" i="4"/>
  <c r="Q14" i="4"/>
  <c r="R14" i="4"/>
  <c r="N15" i="4"/>
  <c r="O15" i="4"/>
  <c r="P15" i="4"/>
  <c r="Q15" i="4"/>
  <c r="R15" i="4"/>
  <c r="N16" i="4"/>
  <c r="O16" i="4"/>
  <c r="P16" i="4"/>
  <c r="Q16" i="4"/>
  <c r="R16" i="4"/>
  <c r="N17" i="4"/>
  <c r="O17" i="4"/>
  <c r="P17" i="4"/>
  <c r="Q17" i="4"/>
  <c r="R17" i="4"/>
  <c r="N18" i="4"/>
  <c r="O18" i="4"/>
  <c r="P18" i="4"/>
  <c r="Q18" i="4"/>
  <c r="R18" i="4"/>
  <c r="N19" i="4"/>
  <c r="O19" i="4"/>
  <c r="P19" i="4"/>
  <c r="Q19" i="4"/>
  <c r="R19" i="4"/>
  <c r="N20" i="4"/>
  <c r="O20" i="4"/>
  <c r="P20" i="4"/>
  <c r="Q20" i="4"/>
  <c r="R20" i="4"/>
  <c r="R2" i="9"/>
  <c r="N4" i="9"/>
  <c r="O4" i="9"/>
  <c r="P4" i="9"/>
  <c r="Q4" i="9"/>
  <c r="R4" i="9"/>
  <c r="N5" i="9"/>
  <c r="O5" i="9"/>
  <c r="P5" i="9"/>
  <c r="Q5" i="9"/>
  <c r="R5" i="9"/>
  <c r="N6" i="9"/>
  <c r="O6" i="9"/>
  <c r="P6" i="9"/>
  <c r="Q6" i="9"/>
  <c r="R6" i="9"/>
  <c r="N7" i="9"/>
  <c r="O7" i="9"/>
  <c r="P7" i="9"/>
  <c r="Q7" i="9"/>
  <c r="R7" i="9"/>
  <c r="N8" i="9"/>
  <c r="O8" i="9"/>
  <c r="P8" i="9"/>
  <c r="Q8" i="9"/>
  <c r="R8" i="9"/>
  <c r="N9" i="9"/>
  <c r="O9" i="9"/>
  <c r="P9" i="9"/>
  <c r="Q9" i="9"/>
  <c r="R9" i="9"/>
  <c r="N10" i="9"/>
  <c r="O10" i="9"/>
  <c r="P10" i="9"/>
  <c r="Q10" i="9"/>
  <c r="R10" i="9"/>
  <c r="N11" i="9"/>
  <c r="O11" i="9"/>
  <c r="P11" i="9"/>
  <c r="Q11" i="9"/>
  <c r="R11" i="9"/>
  <c r="N12" i="9"/>
  <c r="O12" i="9"/>
  <c r="P12" i="9"/>
  <c r="Q12" i="9"/>
  <c r="R12" i="9"/>
  <c r="N13" i="9"/>
  <c r="O13" i="9"/>
  <c r="P13" i="9"/>
  <c r="Q13" i="9"/>
  <c r="R13" i="9"/>
  <c r="N14" i="9"/>
  <c r="O14" i="9"/>
  <c r="P14" i="9"/>
  <c r="Q14" i="9"/>
  <c r="R14" i="9"/>
  <c r="N15" i="9"/>
  <c r="O15" i="9"/>
  <c r="P15" i="9"/>
  <c r="Q15" i="9"/>
  <c r="R15" i="9"/>
  <c r="N16" i="9"/>
  <c r="O16" i="9"/>
  <c r="P16" i="9"/>
  <c r="Q16" i="9"/>
  <c r="R16" i="9"/>
  <c r="N17" i="9"/>
  <c r="O17" i="9"/>
  <c r="P17" i="9"/>
  <c r="Q17" i="9"/>
  <c r="R17" i="9"/>
  <c r="N18" i="9"/>
  <c r="O18" i="9"/>
  <c r="P18" i="9"/>
  <c r="Q18" i="9"/>
  <c r="R18" i="9"/>
  <c r="N19" i="9"/>
  <c r="O19" i="9"/>
  <c r="P19" i="9"/>
  <c r="Q19" i="9"/>
  <c r="R19" i="9"/>
  <c r="N20" i="9"/>
  <c r="O20" i="9"/>
  <c r="P20" i="9"/>
  <c r="Q20" i="9"/>
  <c r="R20" i="9"/>
  <c r="N21" i="9"/>
  <c r="O21" i="9"/>
  <c r="P21" i="9"/>
  <c r="Q21" i="9"/>
  <c r="R21" i="9"/>
  <c r="N22" i="9"/>
  <c r="O22" i="9"/>
  <c r="P22" i="9"/>
  <c r="Q22" i="9"/>
  <c r="R22" i="9"/>
  <c r="N23" i="9"/>
  <c r="O23" i="9"/>
  <c r="P23" i="9"/>
  <c r="Q23" i="9"/>
  <c r="R23" i="9"/>
  <c r="N24" i="9"/>
  <c r="O24" i="9"/>
  <c r="P24" i="9"/>
  <c r="Q24" i="9"/>
  <c r="R24" i="9"/>
  <c r="V2" i="11"/>
  <c r="R4" i="11"/>
  <c r="S4" i="11"/>
  <c r="T4" i="11"/>
  <c r="U4" i="11"/>
  <c r="V4" i="11"/>
  <c r="R5" i="11"/>
  <c r="S5" i="11"/>
  <c r="T5" i="11"/>
  <c r="U5" i="11"/>
  <c r="V5" i="11"/>
  <c r="R6" i="11"/>
  <c r="S6" i="11"/>
  <c r="T6" i="11"/>
  <c r="U6" i="11"/>
  <c r="V6" i="11"/>
  <c r="R7" i="11"/>
  <c r="S7" i="11"/>
  <c r="T7" i="11"/>
  <c r="U7" i="11"/>
  <c r="V7" i="11"/>
  <c r="R8" i="11"/>
  <c r="S8" i="11"/>
  <c r="T8" i="11"/>
  <c r="U8" i="11"/>
  <c r="V8" i="11"/>
  <c r="R9" i="11"/>
  <c r="S9" i="11"/>
  <c r="T9" i="11"/>
  <c r="U9" i="11"/>
  <c r="V9" i="11"/>
  <c r="R10" i="11"/>
  <c r="S10" i="11"/>
  <c r="T10" i="11"/>
  <c r="U10" i="11"/>
  <c r="V10" i="11"/>
  <c r="R11" i="11"/>
  <c r="S11" i="11"/>
  <c r="T11" i="11"/>
  <c r="U11" i="11"/>
  <c r="V11" i="11"/>
  <c r="R12" i="11"/>
  <c r="S12" i="11"/>
  <c r="T12" i="11"/>
  <c r="U12" i="11"/>
  <c r="V12" i="11"/>
  <c r="R13" i="11"/>
  <c r="S13" i="11"/>
  <c r="T13" i="11"/>
  <c r="U13" i="11"/>
  <c r="V13" i="11"/>
  <c r="R14" i="11"/>
  <c r="S14" i="11"/>
  <c r="T14" i="11"/>
  <c r="U14" i="11"/>
  <c r="V14" i="11"/>
  <c r="R15" i="11"/>
  <c r="S15" i="11"/>
  <c r="T15" i="11"/>
  <c r="U15" i="11"/>
  <c r="V15" i="11"/>
  <c r="R16" i="11"/>
  <c r="S16" i="11"/>
  <c r="T16" i="11"/>
  <c r="U16" i="11"/>
  <c r="V16" i="11"/>
  <c r="R17" i="11"/>
  <c r="S17" i="11"/>
  <c r="T17" i="11"/>
  <c r="U17" i="11"/>
  <c r="V17" i="11"/>
  <c r="R18" i="11"/>
  <c r="S18" i="11"/>
  <c r="T18" i="11"/>
  <c r="U18" i="11"/>
  <c r="V18" i="11"/>
  <c r="R19" i="11"/>
  <c r="S19" i="11"/>
  <c r="T19" i="11"/>
  <c r="U19" i="11"/>
  <c r="V19" i="11"/>
  <c r="R20" i="11"/>
  <c r="S20" i="11"/>
  <c r="T20" i="11"/>
  <c r="U20" i="11"/>
  <c r="V20" i="11"/>
  <c r="R21" i="11"/>
  <c r="S21" i="11"/>
  <c r="T21" i="11"/>
  <c r="U21" i="11"/>
  <c r="V21" i="11"/>
  <c r="R22" i="11"/>
  <c r="S22" i="11"/>
  <c r="T22" i="11"/>
  <c r="U22" i="11"/>
  <c r="V22" i="11"/>
  <c r="R23" i="11"/>
  <c r="S23" i="11"/>
  <c r="T23" i="11"/>
  <c r="U23" i="11"/>
  <c r="V23" i="11"/>
  <c r="R24" i="11"/>
  <c r="S24" i="11"/>
  <c r="T24" i="11"/>
  <c r="U24" i="11"/>
  <c r="V24" i="11"/>
  <c r="R25" i="11"/>
  <c r="S25" i="11"/>
  <c r="T25" i="11"/>
  <c r="U25" i="11"/>
  <c r="V25" i="11"/>
  <c r="R26" i="11"/>
  <c r="S26" i="11"/>
  <c r="T26" i="11"/>
  <c r="U26" i="11"/>
  <c r="V26" i="11"/>
  <c r="R27" i="11"/>
  <c r="S27" i="11"/>
  <c r="T27" i="11"/>
  <c r="U27" i="11"/>
  <c r="V27" i="11"/>
  <c r="R28" i="11"/>
  <c r="S28" i="11"/>
  <c r="T28" i="11"/>
  <c r="U28" i="11"/>
  <c r="V28" i="11"/>
  <c r="R29" i="11"/>
  <c r="S29" i="11"/>
  <c r="T29" i="11"/>
  <c r="U29" i="11"/>
  <c r="V29" i="11"/>
  <c r="R30" i="11"/>
  <c r="S30" i="11"/>
  <c r="T30" i="11"/>
  <c r="U30" i="11"/>
  <c r="V30" i="11"/>
  <c r="R31" i="11"/>
  <c r="S31" i="11"/>
  <c r="T31" i="11"/>
  <c r="U31" i="11"/>
  <c r="V31" i="11"/>
  <c r="R32" i="11"/>
  <c r="S32" i="11"/>
  <c r="T32" i="11"/>
  <c r="U32" i="11"/>
  <c r="V32" i="11"/>
  <c r="R33" i="11"/>
  <c r="S33" i="11"/>
  <c r="T33" i="11"/>
  <c r="U33" i="11"/>
  <c r="V33" i="11"/>
  <c r="R34" i="11"/>
  <c r="S34" i="11"/>
  <c r="T34" i="11"/>
  <c r="U34" i="11"/>
  <c r="V34" i="11"/>
  <c r="R35" i="11"/>
  <c r="S35" i="11"/>
  <c r="T35" i="11"/>
  <c r="U35" i="11"/>
  <c r="V35" i="11"/>
  <c r="R36" i="11"/>
  <c r="S36" i="11"/>
  <c r="T36" i="11"/>
  <c r="U36" i="11"/>
  <c r="V36" i="11"/>
  <c r="R37" i="11"/>
  <c r="S37" i="11"/>
  <c r="T37" i="11"/>
  <c r="U37" i="11"/>
  <c r="V37" i="11"/>
  <c r="R38" i="11"/>
  <c r="S38" i="11"/>
  <c r="T38" i="11"/>
  <c r="U38" i="11"/>
  <c r="V38" i="11"/>
  <c r="R39" i="11"/>
  <c r="S39" i="11"/>
  <c r="T39" i="11"/>
  <c r="U39" i="11"/>
  <c r="V39" i="11"/>
  <c r="R40" i="11"/>
  <c r="T40" i="11"/>
  <c r="U40" i="11"/>
  <c r="V40" i="11"/>
  <c r="R41" i="11"/>
  <c r="T41" i="11"/>
  <c r="U41" i="11"/>
  <c r="V41" i="11"/>
  <c r="R42" i="11"/>
  <c r="T42" i="11"/>
  <c r="U42" i="11"/>
  <c r="V42" i="11"/>
  <c r="R43" i="11"/>
  <c r="T43" i="11"/>
  <c r="U43" i="11"/>
  <c r="V43" i="11"/>
  <c r="R44" i="11"/>
  <c r="T44" i="11"/>
  <c r="U44" i="11"/>
  <c r="V44" i="11"/>
  <c r="R45" i="11"/>
  <c r="T45" i="11"/>
  <c r="U45" i="11"/>
  <c r="V45" i="11"/>
  <c r="R46" i="11"/>
  <c r="T46" i="11"/>
  <c r="U46" i="11"/>
  <c r="V46" i="11"/>
  <c r="R47" i="11"/>
  <c r="T47" i="11"/>
  <c r="U47" i="11"/>
  <c r="V47" i="11"/>
  <c r="R48" i="11"/>
  <c r="T48" i="11"/>
  <c r="U48" i="11"/>
  <c r="V48" i="11"/>
  <c r="R49" i="11"/>
  <c r="T49" i="11"/>
  <c r="U49" i="11"/>
  <c r="V49" i="11"/>
  <c r="R50" i="11"/>
  <c r="T50" i="11"/>
  <c r="U50" i="11"/>
  <c r="V50" i="11"/>
  <c r="R51" i="11"/>
  <c r="T51" i="11"/>
  <c r="U51" i="11"/>
  <c r="V51" i="11"/>
  <c r="R52" i="11"/>
  <c r="T52" i="11"/>
  <c r="U52" i="11"/>
  <c r="V52" i="11"/>
  <c r="R53" i="11"/>
  <c r="T53" i="11"/>
  <c r="U53" i="11"/>
  <c r="V53" i="11"/>
  <c r="R54" i="11"/>
  <c r="T54" i="11"/>
  <c r="U54" i="11"/>
  <c r="V54" i="11"/>
  <c r="R55" i="11"/>
  <c r="T55" i="11"/>
  <c r="U55" i="11"/>
  <c r="V55" i="11"/>
  <c r="R56" i="11"/>
  <c r="T56" i="11"/>
  <c r="U56" i="11"/>
  <c r="V56" i="11"/>
  <c r="N57" i="11"/>
  <c r="O57" i="11"/>
  <c r="P57" i="11"/>
  <c r="Q57" i="11"/>
  <c r="R57" i="11"/>
  <c r="T57" i="11"/>
  <c r="U57" i="11"/>
  <c r="V57" i="11"/>
  <c r="T2" i="6"/>
  <c r="R4" i="6"/>
  <c r="S4" i="6"/>
  <c r="T4" i="6"/>
  <c r="U4" i="6"/>
  <c r="V4" i="6"/>
  <c r="R5" i="6"/>
  <c r="S5" i="6"/>
  <c r="T5" i="6"/>
  <c r="U5" i="6"/>
  <c r="V5" i="6"/>
  <c r="AE5" i="6"/>
  <c r="AN5" i="6"/>
  <c r="AW5" i="6"/>
  <c r="R6" i="6"/>
  <c r="S6" i="6"/>
  <c r="T6" i="6"/>
  <c r="U6" i="6"/>
  <c r="V6" i="6"/>
  <c r="AE6" i="6"/>
  <c r="AN6" i="6"/>
  <c r="AW6" i="6"/>
  <c r="R7" i="6"/>
  <c r="S7" i="6"/>
  <c r="T7" i="6"/>
  <c r="U7" i="6"/>
  <c r="V7" i="6"/>
  <c r="R8" i="6"/>
  <c r="S8" i="6"/>
  <c r="T8" i="6"/>
  <c r="U8" i="6"/>
  <c r="V8" i="6"/>
  <c r="AE8" i="6"/>
  <c r="AN8" i="6"/>
  <c r="R9" i="6"/>
  <c r="S9" i="6"/>
  <c r="T9" i="6"/>
  <c r="U9" i="6"/>
  <c r="V9" i="6"/>
  <c r="AE9" i="6"/>
  <c r="AN9" i="6"/>
  <c r="R10" i="6"/>
  <c r="S10" i="6"/>
  <c r="T10" i="6"/>
  <c r="U10" i="6"/>
  <c r="V10" i="6"/>
  <c r="R11" i="6"/>
  <c r="S11" i="6"/>
  <c r="T11" i="6"/>
  <c r="U11" i="6"/>
  <c r="V11" i="6"/>
  <c r="AE11" i="6"/>
  <c r="AN11" i="6"/>
  <c r="AW11" i="6"/>
  <c r="R12" i="6"/>
  <c r="S12" i="6"/>
  <c r="T12" i="6"/>
  <c r="U12" i="6"/>
  <c r="V12" i="6"/>
  <c r="AE12" i="6"/>
  <c r="AN12" i="6"/>
  <c r="AW12" i="6"/>
  <c r="R13" i="6"/>
  <c r="S13" i="6"/>
  <c r="T13" i="6"/>
  <c r="U13" i="6"/>
  <c r="V13" i="6"/>
  <c r="R14" i="6"/>
  <c r="S14" i="6"/>
  <c r="T14" i="6"/>
  <c r="U14" i="6"/>
  <c r="V14" i="6"/>
  <c r="R15" i="6"/>
  <c r="S15" i="6"/>
  <c r="T15" i="6"/>
  <c r="U15" i="6"/>
  <c r="V15" i="6"/>
  <c r="R16" i="6"/>
  <c r="S16" i="6"/>
  <c r="T16" i="6"/>
  <c r="U16" i="6"/>
  <c r="V16" i="6"/>
  <c r="R17" i="6"/>
  <c r="S17" i="6"/>
  <c r="T17" i="6"/>
  <c r="U17" i="6"/>
  <c r="V17" i="6"/>
  <c r="R18" i="6"/>
  <c r="S18" i="6"/>
  <c r="T18" i="6"/>
  <c r="U18" i="6"/>
  <c r="V18" i="6"/>
  <c r="R19" i="6"/>
  <c r="S19" i="6"/>
  <c r="T19" i="6"/>
  <c r="U19" i="6"/>
  <c r="V19" i="6"/>
  <c r="R20" i="6"/>
  <c r="S20" i="6"/>
  <c r="T20" i="6"/>
  <c r="U20" i="6"/>
  <c r="V20" i="6"/>
  <c r="R21" i="6"/>
  <c r="S21" i="6"/>
  <c r="T21" i="6"/>
  <c r="U21" i="6"/>
  <c r="V21" i="6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</calcChain>
</file>

<file path=xl/sharedStrings.xml><?xml version="1.0" encoding="utf-8"?>
<sst xmlns="http://schemas.openxmlformats.org/spreadsheetml/2006/main" count="2182" uniqueCount="577">
  <si>
    <t>G1</t>
  </si>
  <si>
    <t>G2</t>
  </si>
  <si>
    <t>MAX</t>
  </si>
  <si>
    <t>Diff.</t>
  </si>
  <si>
    <t>G3</t>
  </si>
  <si>
    <t>G4</t>
  </si>
  <si>
    <t>hdc</t>
  </si>
  <si>
    <t>AVG</t>
  </si>
  <si>
    <t>SUM total</t>
  </si>
  <si>
    <t>G5</t>
  </si>
  <si>
    <t>G6</t>
  </si>
  <si>
    <t>Line Pos.</t>
  </si>
  <si>
    <t xml:space="preserve">Place </t>
  </si>
  <si>
    <t>Line Pos</t>
  </si>
  <si>
    <t>gender</t>
  </si>
  <si>
    <t>Squads</t>
  </si>
  <si>
    <t>TenPin</t>
  </si>
  <si>
    <t>A-Z Boulings</t>
  </si>
  <si>
    <t>A</t>
  </si>
  <si>
    <t>Zelta prizma</t>
  </si>
  <si>
    <t>E</t>
  </si>
  <si>
    <t>Fk1.1</t>
  </si>
  <si>
    <t>Fk1.2</t>
  </si>
  <si>
    <t>Fk1.3</t>
  </si>
  <si>
    <t>Fk1.4</t>
  </si>
  <si>
    <t>Fināls 2. kārta</t>
  </si>
  <si>
    <t>Fināls 1. kārta</t>
  </si>
  <si>
    <t>Pusfināls 2. kārta</t>
  </si>
  <si>
    <t>Pusfināls 3. kārta</t>
  </si>
  <si>
    <t>B</t>
  </si>
  <si>
    <t>C</t>
  </si>
  <si>
    <t>D</t>
  </si>
  <si>
    <t>F</t>
  </si>
  <si>
    <t>Klubs</t>
  </si>
  <si>
    <t>Kvalif. punkti</t>
  </si>
  <si>
    <t>Fināl punkti</t>
  </si>
  <si>
    <t>Nr.</t>
  </si>
  <si>
    <t>M</t>
  </si>
  <si>
    <t>E,R</t>
  </si>
  <si>
    <t>H</t>
  </si>
  <si>
    <t>PF2</t>
  </si>
  <si>
    <t>PF3</t>
  </si>
  <si>
    <t>Kvalifikacija</t>
  </si>
  <si>
    <t>PF1</t>
  </si>
  <si>
    <t>Fināls</t>
  </si>
  <si>
    <t>Gender</t>
  </si>
  <si>
    <t>Maiņa (Squad) # _____</t>
  </si>
  <si>
    <t>Start Line #</t>
  </si>
  <si>
    <t>Player Name</t>
  </si>
  <si>
    <t>1</t>
  </si>
  <si>
    <t>2</t>
  </si>
  <si>
    <t>3</t>
  </si>
  <si>
    <t>4</t>
  </si>
  <si>
    <t>5</t>
  </si>
  <si>
    <t>6</t>
  </si>
  <si>
    <t>total            G1-G6            Pins</t>
  </si>
  <si>
    <t>pf 1</t>
  </si>
  <si>
    <t>pf 2</t>
  </si>
  <si>
    <t>pf 3</t>
  </si>
  <si>
    <t>pf 4</t>
  </si>
  <si>
    <t>total        pf1-pf4 Pins</t>
  </si>
  <si>
    <t>total        G1-G10 Pins</t>
  </si>
  <si>
    <t>Kvalifikācija</t>
  </si>
  <si>
    <t>pusfināls kārta4</t>
  </si>
  <si>
    <t>spēlētāju paraksts:</t>
  </si>
  <si>
    <t>G</t>
  </si>
  <si>
    <t>total</t>
  </si>
  <si>
    <t>HDC</t>
  </si>
  <si>
    <t>Aleksandrs Ručevics</t>
  </si>
  <si>
    <t>Ints Krievkalns</t>
  </si>
  <si>
    <t>Andis Dārziņš</t>
  </si>
  <si>
    <t>Artemijs Hudjakovs</t>
  </si>
  <si>
    <t>Artūrs Levikins</t>
  </si>
  <si>
    <t>Arvils Sproģis</t>
  </si>
  <si>
    <t>Andrejs Zilgalvis</t>
  </si>
  <si>
    <t>Daniels Vēzis</t>
  </si>
  <si>
    <t>Jānis Zemītis</t>
  </si>
  <si>
    <t>Jeļena Šorohova</t>
  </si>
  <si>
    <t>Julians Visockis</t>
  </si>
  <si>
    <t>Jurijs Dolgovs</t>
  </si>
  <si>
    <t>Marija Tkačenko</t>
  </si>
  <si>
    <t>Veronika Hudjakova</t>
  </si>
  <si>
    <t>Jānis Zālītis</t>
  </si>
  <si>
    <t>Vladimirs Lagunovs</t>
  </si>
  <si>
    <t>Vladimirs Pribiļevs</t>
  </si>
  <si>
    <t>Jurijs Dumcevs</t>
  </si>
  <si>
    <t>Mārtiņš Vilnis</t>
  </si>
  <si>
    <t>Pēteris Cimdiņš</t>
  </si>
  <si>
    <t>Toms Pultraks</t>
  </si>
  <si>
    <t>1,4</t>
  </si>
  <si>
    <t>6B</t>
  </si>
  <si>
    <t>7A</t>
  </si>
  <si>
    <t>LABA</t>
  </si>
  <si>
    <t>Pins</t>
  </si>
  <si>
    <t>1,3</t>
  </si>
  <si>
    <t>Vārds Uzvārds</t>
  </si>
  <si>
    <t>sq1</t>
  </si>
  <si>
    <t>sq2</t>
  </si>
  <si>
    <t>sq3</t>
  </si>
  <si>
    <t>sq Nr.</t>
  </si>
  <si>
    <t>12A</t>
  </si>
  <si>
    <t>12B</t>
  </si>
  <si>
    <t>8A</t>
  </si>
  <si>
    <t>9B</t>
  </si>
  <si>
    <t>8B</t>
  </si>
  <si>
    <t>9A</t>
  </si>
  <si>
    <t>10A</t>
  </si>
  <si>
    <t>VIETA</t>
  </si>
  <si>
    <t>12;01</t>
  </si>
  <si>
    <t>10;45</t>
  </si>
  <si>
    <t>10;10</t>
  </si>
  <si>
    <t>stop</t>
  </si>
  <si>
    <t>11;06</t>
  </si>
  <si>
    <t>11;30</t>
  </si>
  <si>
    <t>12;40</t>
  </si>
  <si>
    <t>13;05stop</t>
  </si>
  <si>
    <t>Aleksandrs Rosco</t>
  </si>
  <si>
    <t>Jeļena Dolgova</t>
  </si>
  <si>
    <t>Karīna Petrova</t>
  </si>
  <si>
    <t>3,4</t>
  </si>
  <si>
    <t>2,3</t>
  </si>
  <si>
    <t>1,2,3</t>
  </si>
  <si>
    <t>1,2</t>
  </si>
  <si>
    <t>2,4</t>
  </si>
  <si>
    <t>PF1.1</t>
  </si>
  <si>
    <t>PF1.2</t>
  </si>
  <si>
    <t>PF1.3</t>
  </si>
  <si>
    <t>PF1.4</t>
  </si>
  <si>
    <t xml:space="preserve">START PF1.1 - 9:30 </t>
  </si>
  <si>
    <t>11:30 STOP4GAME</t>
  </si>
  <si>
    <t>start 9:43</t>
  </si>
  <si>
    <t>11:21 stop</t>
  </si>
  <si>
    <t>start 11:30</t>
  </si>
  <si>
    <t>Start 11:57</t>
  </si>
  <si>
    <t>2015-2016</t>
  </si>
  <si>
    <t>2016-2017</t>
  </si>
  <si>
    <t>Pusfināls 1. kātra 15.10.-9:30</t>
  </si>
  <si>
    <t>Final standing</t>
  </si>
  <si>
    <t>Ivars Vinters</t>
  </si>
  <si>
    <t>Anita Valdmane</t>
  </si>
  <si>
    <t>Rihards Kovaļenko A-Z Boulings</t>
  </si>
  <si>
    <t>Rihards Kovaļenko</t>
  </si>
  <si>
    <t>Toms Čeksters A-Z Boulings</t>
  </si>
  <si>
    <t>Toms Čeksters</t>
  </si>
  <si>
    <t>Anita Valdmane NB</t>
  </si>
  <si>
    <t>Ivars Vinters A-Z Boulings</t>
  </si>
  <si>
    <t>Elena Blagova</t>
  </si>
  <si>
    <t># 1 Maiņa (Squad) 19:00 -09.10.17. pirmdiena</t>
  </si>
  <si>
    <r>
      <t>data:</t>
    </r>
    <r>
      <rPr>
        <sz val="14"/>
        <color indexed="8"/>
        <rFont val="Bowlero"/>
        <family val="2"/>
      </rPr>
      <t xml:space="preserve"> ____.10.2017</t>
    </r>
  </si>
  <si>
    <r>
      <t>data:</t>
    </r>
    <r>
      <rPr>
        <sz val="14"/>
        <color indexed="8"/>
        <rFont val="Bowlero"/>
        <family val="2"/>
      </rPr>
      <t xml:space="preserve"> ____.__.____</t>
    </r>
  </si>
  <si>
    <t>OK</t>
  </si>
  <si>
    <t>LBF licence</t>
  </si>
  <si>
    <t>Elvijs Udo Dimpers</t>
  </si>
  <si>
    <t>Arvids Ermans</t>
  </si>
  <si>
    <t>Girts Garbans</t>
  </si>
  <si>
    <t>Dainis Mauriņš</t>
  </si>
  <si>
    <t>11B</t>
  </si>
  <si>
    <t>10B</t>
  </si>
  <si>
    <t>5A</t>
  </si>
  <si>
    <t>11A</t>
  </si>
  <si>
    <t>7B</t>
  </si>
  <si>
    <t>6A</t>
  </si>
  <si>
    <t>Viktorija Armoloviča</t>
  </si>
  <si>
    <t>Nikolajs Ovčiņņikovs</t>
  </si>
  <si>
    <t>Dmitrijs Čebotarjovs</t>
  </si>
  <si>
    <t>A.Kirijanovs</t>
  </si>
  <si>
    <t>Ainārs Freibergs</t>
  </si>
  <si>
    <t>Aiva Kūma</t>
  </si>
  <si>
    <t>Aivars Belickis</t>
  </si>
  <si>
    <t>Aivars Doļģis</t>
  </si>
  <si>
    <t>Aivars Grīnbergs</t>
  </si>
  <si>
    <t>Aivars Kuksa</t>
  </si>
  <si>
    <t>Aivars Zaharovs</t>
  </si>
  <si>
    <t>Aivars Zizlāns</t>
  </si>
  <si>
    <t>Aivis Kuksa</t>
  </si>
  <si>
    <t>Aldis Lapiņš</t>
  </si>
  <si>
    <t>Aleksandra Litvjakova</t>
  </si>
  <si>
    <t>Aleksandrs Aleksejevs</t>
  </si>
  <si>
    <t>Aleksandrs Cigankovs</t>
  </si>
  <si>
    <t>Aleksandrs Dmitrijevs</t>
  </si>
  <si>
    <t>Aleksandrs Dorohovs</t>
  </si>
  <si>
    <t>Aleksandrs Komars</t>
  </si>
  <si>
    <t>Aleksandrs Križanovskis</t>
  </si>
  <si>
    <t>Aleksandrs Liniņš</t>
  </si>
  <si>
    <t>Aleksandrs Margolis</t>
  </si>
  <si>
    <t>Aleksandrs Perlovs</t>
  </si>
  <si>
    <t>Aleksandrs Rimensons</t>
  </si>
  <si>
    <t>Aleksandrs Titkovs</t>
  </si>
  <si>
    <t>Aleksandrs Tjuļins</t>
  </si>
  <si>
    <t>Aleksandrs Zavjalovs</t>
  </si>
  <si>
    <t>Aleksejs Dolgovs</t>
  </si>
  <si>
    <t>Aleksejs Jeļisejevs</t>
  </si>
  <si>
    <t>Aleksejs Smirnovs</t>
  </si>
  <si>
    <t>Aleksejs Tomaševskis</t>
  </si>
  <si>
    <t>Aleksejs Vladimirovs</t>
  </si>
  <si>
    <t>Aleksis Štokmanis</t>
  </si>
  <si>
    <t>Alīna Šaturnaja</t>
  </si>
  <si>
    <t>Alla Karpunina</t>
  </si>
  <si>
    <t>Alla Kornejeva</t>
  </si>
  <si>
    <t>Alvis Sprudzans</t>
  </si>
  <si>
    <t>Andis Zanders</t>
  </si>
  <si>
    <t>Andrejs Aleksandrovs</t>
  </si>
  <si>
    <t>Andrejs Bičkovskis</t>
  </si>
  <si>
    <t>Andrejs Kahovskis</t>
  </si>
  <si>
    <t>Andrejs Kurzemnieks</t>
  </si>
  <si>
    <t>Andrejs Lidumnieks</t>
  </si>
  <si>
    <t>Andrejs Lielumnieks</t>
  </si>
  <si>
    <t>Andrejs Ohrimecs</t>
  </si>
  <si>
    <t>Andrejs Petrovs</t>
  </si>
  <si>
    <t>Andrejs Sosnins</t>
  </si>
  <si>
    <t>Andrejs Tračs</t>
  </si>
  <si>
    <t>Andrejs Vitiņš</t>
  </si>
  <si>
    <t>Andris Stalidzāns</t>
  </si>
  <si>
    <t>Andris Strazds</t>
  </si>
  <si>
    <t>Andris Vecvagars</t>
  </si>
  <si>
    <t>Anita Cikota</t>
  </si>
  <si>
    <t>Annija Celmiņa</t>
  </si>
  <si>
    <t>Anton Zaikin</t>
  </si>
  <si>
    <t>Arkādijs Paļejevs</t>
  </si>
  <si>
    <t>Arkādijs Timčenko</t>
  </si>
  <si>
    <t>Armands Sčuckis Romislavs</t>
  </si>
  <si>
    <t>Armands Štubis</t>
  </si>
  <si>
    <t>Arnis Bērziņš</t>
  </si>
  <si>
    <t>Arnis Kalniņš</t>
  </si>
  <si>
    <t>Arnis Lande</t>
  </si>
  <si>
    <t>Arnis Laurāns</t>
  </si>
  <si>
    <t>Arnolds Lokmanis</t>
  </si>
  <si>
    <t>Artis Zēverts-Rivža</t>
  </si>
  <si>
    <t>Artūrs Bricis</t>
  </si>
  <si>
    <t>Artūrs Kaļiņins</t>
  </si>
  <si>
    <t>Artūrs Ļevikins</t>
  </si>
  <si>
    <t>Artūrs Maslovs</t>
  </si>
  <si>
    <t>Arturs Nikolajevs</t>
  </si>
  <si>
    <t>Artūrs Padegs</t>
  </si>
  <si>
    <t>Artūrs Perepjolkins</t>
  </si>
  <si>
    <t>Artūrs Priedītis</t>
  </si>
  <si>
    <t>Artūrs Rukmanis</t>
  </si>
  <si>
    <t>Artūrs Sevastjanovs</t>
  </si>
  <si>
    <t>Artūrs Skrupskis</t>
  </si>
  <si>
    <t>Artūrs Sondors</t>
  </si>
  <si>
    <t>Artūrs Šteinbergs</t>
  </si>
  <si>
    <t>Artūrs Stuģis</t>
  </si>
  <si>
    <t>Artūrs Zavjalovs</t>
  </si>
  <si>
    <t>Arvīds Ermanis</t>
  </si>
  <si>
    <t>Arvīds Leimanis</t>
  </si>
  <si>
    <t>Axel Wolf</t>
  </si>
  <si>
    <t>Baiba Armoloviča</t>
  </si>
  <si>
    <t>Baiba Červinska Buša</t>
  </si>
  <si>
    <t>Boriss Simsons</t>
  </si>
  <si>
    <t>D.Tretjakovs</t>
  </si>
  <si>
    <t>Dace Anspaka</t>
  </si>
  <si>
    <t>Dace Zandberga</t>
  </si>
  <si>
    <t>Dainis Zariņš</t>
  </si>
  <si>
    <t>Daniels Bambals</t>
  </si>
  <si>
    <t>Dāvis Fridbergs</t>
  </si>
  <si>
    <t>Dāvis Kronbergs</t>
  </si>
  <si>
    <t>Dāvis Liniņš</t>
  </si>
  <si>
    <t>Dāvis Šipkēvičs</t>
  </si>
  <si>
    <t>Dāvis Vanags</t>
  </si>
  <si>
    <t>Deivids Červinskis Bušs</t>
  </si>
  <si>
    <t>Denis Višņakovs</t>
  </si>
  <si>
    <t>Denize Buša</t>
  </si>
  <si>
    <t>Diāna Margole</t>
  </si>
  <si>
    <t>Diana Zavjalova</t>
  </si>
  <si>
    <t>Dmitrij Zurov</t>
  </si>
  <si>
    <t>Dmitrijs Dolgovs</t>
  </si>
  <si>
    <t>Dmitrijs Dumcevs</t>
  </si>
  <si>
    <t>Dmitrijs Ivanovs</t>
  </si>
  <si>
    <t>Dmitrijs Masčenko</t>
  </si>
  <si>
    <t>Dmitrijs Ņikonovs</t>
  </si>
  <si>
    <t>Dmitrijs Paškovs</t>
  </si>
  <si>
    <t>Dmitrijs Volfsons</t>
  </si>
  <si>
    <t>Dominiks Adamovs</t>
  </si>
  <si>
    <t>Donāts Cimoška</t>
  </si>
  <si>
    <t>Dzintars Beržinskis</t>
  </si>
  <si>
    <t>Edgars Bloms</t>
  </si>
  <si>
    <t>Edgars Cimdiņš</t>
  </si>
  <si>
    <t>Edgars Jofe</t>
  </si>
  <si>
    <t>Edgars Juberts</t>
  </si>
  <si>
    <t>Edgars Kobiļuks</t>
  </si>
  <si>
    <t>Edgars Kokins</t>
  </si>
  <si>
    <t>Edgars Ozols</t>
  </si>
  <si>
    <t>Edgars Poišs</t>
  </si>
  <si>
    <t>Edgars Vilnis</t>
  </si>
  <si>
    <t>Edijs Zemitis</t>
  </si>
  <si>
    <t>Edmunds Bušs</t>
  </si>
  <si>
    <t>Edmunds Jansons</t>
  </si>
  <si>
    <t>Eduards Kobiļuks</t>
  </si>
  <si>
    <t>Egija Zirnite</t>
  </si>
  <si>
    <t>Einārs Lindermanis</t>
  </si>
  <si>
    <t>Elīna Vīksna</t>
  </si>
  <si>
    <t>Elizabete Gorina</t>
  </si>
  <si>
    <t>Elizabete Vārava</t>
  </si>
  <si>
    <t>Elviss Volkops</t>
  </si>
  <si>
    <t>Ernests Kociņš</t>
  </si>
  <si>
    <t>Evija Vende-Priekule</t>
  </si>
  <si>
    <t>Filip Krizka</t>
  </si>
  <si>
    <t>Gaļina Kiseļeva</t>
  </si>
  <si>
    <t>Gatis Dirnens</t>
  </si>
  <si>
    <t>Gatis Gailītis</t>
  </si>
  <si>
    <t>Gints Aksiks</t>
  </si>
  <si>
    <t>Gints Bandēns</t>
  </si>
  <si>
    <t>Ģirts Gabrāns</t>
  </si>
  <si>
    <t>Ģirts Ķēbers</t>
  </si>
  <si>
    <t>Ģirts Pāpe</t>
  </si>
  <si>
    <t>Ģirts Priekulis</t>
  </si>
  <si>
    <t>Guntars Beisons</t>
  </si>
  <si>
    <t>Guntars Licis</t>
  </si>
  <si>
    <t>Guntars Pugejs</t>
  </si>
  <si>
    <t>Guntis Andžāns</t>
  </si>
  <si>
    <t>Gustavs Neimanis</t>
  </si>
  <si>
    <t>Haralds Zeidmanis</t>
  </si>
  <si>
    <t>Henrijs Dzenis</t>
  </si>
  <si>
    <t>Igors Dumcevs</t>
  </si>
  <si>
    <t>Igors Gnocs</t>
  </si>
  <si>
    <t>Igors Kožins</t>
  </si>
  <si>
    <t>Igors Kude</t>
  </si>
  <si>
    <t>Igors Plade</t>
  </si>
  <si>
    <t>Ilars Kindzulis</t>
  </si>
  <si>
    <t>Ilmārs Elijass</t>
  </si>
  <si>
    <t>Ilona Ozola</t>
  </si>
  <si>
    <t>Ilona Liniņa</t>
  </si>
  <si>
    <t>Ilze Raņķe</t>
  </si>
  <si>
    <t>Inga Weghofer</t>
  </si>
  <si>
    <t>Inokentijs Hudjakovs</t>
  </si>
  <si>
    <t>Irēna Satire</t>
  </si>
  <si>
    <t>Irina Gaspersone</t>
  </si>
  <si>
    <t>Ivars Lauris</t>
  </si>
  <si>
    <t>Ivars Minkevičs</t>
  </si>
  <si>
    <t>Ivars Ozols</t>
  </si>
  <si>
    <t>Ivars Priedītis</t>
  </si>
  <si>
    <t>Ivars Vizulis</t>
  </si>
  <si>
    <t>Ivars Volodko</t>
  </si>
  <si>
    <t>Iveta Jakušenoka</t>
  </si>
  <si>
    <t>Ivo Minkevičs</t>
  </si>
  <si>
    <t>J.Pugo</t>
  </si>
  <si>
    <t>Jānis Bartašauskis</t>
  </si>
  <si>
    <t>Jānis Bojārs</t>
  </si>
  <si>
    <t>Jānis Bucens</t>
  </si>
  <si>
    <t>Jānis Dzalbs</t>
  </si>
  <si>
    <t>Jānis Endziņš</t>
  </si>
  <si>
    <t>Jānis Ieviņš</t>
  </si>
  <si>
    <t>Jānis Ļaksa</t>
  </si>
  <si>
    <t>Jānis Lazda</t>
  </si>
  <si>
    <t>Jānis Naļivaiko</t>
  </si>
  <si>
    <t>Jānis Raņķis</t>
  </si>
  <si>
    <t>Jānis Rozenbergs</t>
  </si>
  <si>
    <t>Jānis Štokmanis</t>
  </si>
  <si>
    <t>Jānis Surna</t>
  </si>
  <si>
    <t>Jeļena Čeliševa</t>
  </si>
  <si>
    <t>Jeļena Juberte</t>
  </si>
  <si>
    <t>Jeļena Kuruško</t>
  </si>
  <si>
    <t>Jolanta Jansone</t>
  </si>
  <si>
    <t>Jūlija Smirnova</t>
  </si>
  <si>
    <t>Jurijs Bokums Jr.</t>
  </si>
  <si>
    <t>Jurijs Bokums Sen.</t>
  </si>
  <si>
    <t>Jurijs Kuncevičs</t>
  </si>
  <si>
    <t>Jurijs Nahodkins</t>
  </si>
  <si>
    <t>Jurijs Rjazanskis</t>
  </si>
  <si>
    <t>Juris Rigerts</t>
  </si>
  <si>
    <t>Jurijs Urjasovs</t>
  </si>
  <si>
    <t>Jurijs Volčeks</t>
  </si>
  <si>
    <t>Juris Bricis</t>
  </si>
  <si>
    <t>Juris Graumanis</t>
  </si>
  <si>
    <t>Juris Kragis</t>
  </si>
  <si>
    <t>Juris Mauriņš</t>
  </si>
  <si>
    <t>Juris Olengovičs</t>
  </si>
  <si>
    <t>Juris Vītols</t>
  </si>
  <si>
    <t>Karina Margole</t>
  </si>
  <si>
    <t>Karīna Maslova</t>
  </si>
  <si>
    <t>Karīna Strauja</t>
  </si>
  <si>
    <t>Kārlis Laņģis</t>
  </si>
  <si>
    <t>Kaspars Beķeris</t>
  </si>
  <si>
    <t>Kaspars Kojalovičs</t>
  </si>
  <si>
    <t>Kaspars Semjonovs</t>
  </si>
  <si>
    <t>Kaspars Ukrins</t>
  </si>
  <si>
    <t>Katrīna Sala</t>
  </si>
  <si>
    <t>Kelvins Kliegulis-Ozoliņš</t>
  </si>
  <si>
    <t>Kirils Hudjakovs</t>
  </si>
  <si>
    <t>Konstantīns Ļeonovs</t>
  </si>
  <si>
    <t>Konstantins Palunis</t>
  </si>
  <si>
    <t>Kristaps Laucis</t>
  </si>
  <si>
    <t>Kristaps Liecinieks</t>
  </si>
  <si>
    <t>Kristaps Lusars</t>
  </si>
  <si>
    <t>Kristaps Maļinovskis</t>
  </si>
  <si>
    <t>Kristaps Otto</t>
  </si>
  <si>
    <t>Kristaps Skroderis</t>
  </si>
  <si>
    <t>Kristaps Zariņš</t>
  </si>
  <si>
    <t>Kristiāns Sala</t>
  </si>
  <si>
    <t>Kristīna Buiko</t>
  </si>
  <si>
    <t>Kristīne Seile</t>
  </si>
  <si>
    <t>Kristjans Visockis</t>
  </si>
  <si>
    <t>Larisa Zizlāne</t>
  </si>
  <si>
    <t>Lāsma Bezdelīga</t>
  </si>
  <si>
    <t>Lauris Džiguns</t>
  </si>
  <si>
    <t>Leo Rožkalns</t>
  </si>
  <si>
    <t>Leonīds Arsentjevs</t>
  </si>
  <si>
    <t>Liene Drone</t>
  </si>
  <si>
    <t>Liene Freimane</t>
  </si>
  <si>
    <t>Līga Liniņa</t>
  </si>
  <si>
    <t>Linda Tomsone</t>
  </si>
  <si>
    <t>Līva Vaivade</t>
  </si>
  <si>
    <t>Madara Liepiņa</t>
  </si>
  <si>
    <t>Magnus Lonnroth</t>
  </si>
  <si>
    <t>Maija Kuksa</t>
  </si>
  <si>
    <t>Mairita Reinholde</t>
  </si>
  <si>
    <t>Maksims Aleksejchevs</t>
  </si>
  <si>
    <t>Maksims Aleksejevs</t>
  </si>
  <si>
    <t>Maksims Aleksejevs (Go HARD)</t>
  </si>
  <si>
    <t>Maksims Čerņakovs</t>
  </si>
  <si>
    <t>Maksims Gerasimenko</t>
  </si>
  <si>
    <t>Maksims Isajevs</t>
  </si>
  <si>
    <t>Maksims Jefimovs</t>
  </si>
  <si>
    <t>Maksims Jemeļjanovs</t>
  </si>
  <si>
    <t>Mara Kuksa</t>
  </si>
  <si>
    <t>Mareks Eglitis</t>
  </si>
  <si>
    <t>Mareks Žukurs</t>
  </si>
  <si>
    <t>Margita Priedniece</t>
  </si>
  <si>
    <t>Marina Gedzjune</t>
  </si>
  <si>
    <t>Marina Petrova</t>
  </si>
  <si>
    <t>Māris Akmens</t>
  </si>
  <si>
    <t>Māris Briedis</t>
  </si>
  <si>
    <t>Māris Dukurs</t>
  </si>
  <si>
    <t>Māris Eisaks</t>
  </si>
  <si>
    <t>Māris Priednieks</t>
  </si>
  <si>
    <t>Māris Skudra</t>
  </si>
  <si>
    <t>Māris Solovjovs</t>
  </si>
  <si>
    <t>Māris Štokmanis</t>
  </si>
  <si>
    <t>Marks Govša</t>
  </si>
  <si>
    <t>Mārtiņš Karnitis</t>
  </si>
  <si>
    <t>Mārtiņš Lasmanis</t>
  </si>
  <si>
    <t>Mārtiņš Matisans</t>
  </si>
  <si>
    <t>Mārtiņš Morozs</t>
  </si>
  <si>
    <t>Mārtiņš Nicmanis</t>
  </si>
  <si>
    <t>Mārtiņš Reinholds</t>
  </si>
  <si>
    <t>Matīss Galdiņš</t>
  </si>
  <si>
    <t>Matīss Mūrnieks</t>
  </si>
  <si>
    <t>Matīss Skudris</t>
  </si>
  <si>
    <t>Mihails Judins</t>
  </si>
  <si>
    <t>Miks Zvaigzne</t>
  </si>
  <si>
    <t>Monika Mate</t>
  </si>
  <si>
    <t>Natālija Penugalova</t>
  </si>
  <si>
    <t>Natālija Pribiļeva</t>
  </si>
  <si>
    <t>Natālija Riznik</t>
  </si>
  <si>
    <t>Nauris Šlanks</t>
  </si>
  <si>
    <t>Nauris Zīds</t>
  </si>
  <si>
    <t>Nazars Poršņovs</t>
  </si>
  <si>
    <t>Ņikita Ņikolajevs</t>
  </si>
  <si>
    <t>Nikolajs Kiseļevs</t>
  </si>
  <si>
    <t>Nikolajs Ļebedevs</t>
  </si>
  <si>
    <t>Nikolajs Ļevikins</t>
  </si>
  <si>
    <t>Nina Rimensone</t>
  </si>
  <si>
    <t>Normunds Bundzenieks</t>
  </si>
  <si>
    <t>Normunds Dācis</t>
  </si>
  <si>
    <t>Normunds Silārs</t>
  </si>
  <si>
    <t>Olafs Brežinskis</t>
  </si>
  <si>
    <t>Oļegs Buiko</t>
  </si>
  <si>
    <t>Oļegs Kirevičevs</t>
  </si>
  <si>
    <t>Olegs Potehins</t>
  </si>
  <si>
    <t>Olegs Titovecs</t>
  </si>
  <si>
    <t>Olga Morozova</t>
  </si>
  <si>
    <t>Olga Petrova</t>
  </si>
  <si>
    <t>Olga Šakaļuka</t>
  </si>
  <si>
    <t>Onur Ozmen</t>
  </si>
  <si>
    <t>Oskars Braučs</t>
  </si>
  <si>
    <t>Oskars Kreilis</t>
  </si>
  <si>
    <t>Oskars Ozoliņš</t>
  </si>
  <si>
    <t>Pauls Aizpurvs</t>
  </si>
  <si>
    <t>Pavel Martinov</t>
  </si>
  <si>
    <t>Pēteris Trokša</t>
  </si>
  <si>
    <t>Pēteris Martinsons</t>
  </si>
  <si>
    <t>Pjotrs Ovčiņņikovs</t>
  </si>
  <si>
    <t>Raimonds Rutenbergs</t>
  </si>
  <si>
    <t>Raimonds Tauriņš</t>
  </si>
  <si>
    <t>Raimonds Zemītis</t>
  </si>
  <si>
    <t>Raitis Rūrāns</t>
  </si>
  <si>
    <t>Raitis Švāģeris</t>
  </si>
  <si>
    <t>Raivo Minkevičs</t>
  </si>
  <si>
    <t>Ralfs Tauriņš</t>
  </si>
  <si>
    <t>Rasma Mauriņa</t>
  </si>
  <si>
    <t>Reina Smikarsta</t>
  </si>
  <si>
    <t>Reinis Leščinskis</t>
  </si>
  <si>
    <t>Reinis Reinholds</t>
  </si>
  <si>
    <t>Renārs Rutenbergs</t>
  </si>
  <si>
    <t>Rihards Meijers</t>
  </si>
  <si>
    <t>Rihards Silārs</t>
  </si>
  <si>
    <t>Rihards Zābers</t>
  </si>
  <si>
    <t>Roberts Belasovs</t>
  </si>
  <si>
    <t>Roberts Dembskis</t>
  </si>
  <si>
    <t>Roberts Šipkevičs</t>
  </si>
  <si>
    <t>Rolands Landsbergs</t>
  </si>
  <si>
    <t>Rolands Majevskis</t>
  </si>
  <si>
    <t>Rolands Vecums-Veco</t>
  </si>
  <si>
    <t>Romāns Ņikolajevs</t>
  </si>
  <si>
    <t>Rūdolfs Eisāns</t>
  </si>
  <si>
    <t>Ruta Sukarsta</t>
  </si>
  <si>
    <t>Sabīne Rutka</t>
  </si>
  <si>
    <t>Sandis Aļberhts</t>
  </si>
  <si>
    <t>Sandra Brice</t>
  </si>
  <si>
    <t>Sanita Kaulēna</t>
  </si>
  <si>
    <t>Sarmīte Čekstere</t>
  </si>
  <si>
    <t>Sergejs Kaliberda</t>
  </si>
  <si>
    <t>Sergejs Kiseļevs</t>
  </si>
  <si>
    <t>Sergejs Ļeonovs</t>
  </si>
  <si>
    <t>Sergejs Meņšikovs</t>
  </si>
  <si>
    <t>Sergejs Vorobjovs</t>
  </si>
  <si>
    <t>Signe Vintere</t>
  </si>
  <si>
    <t>Sigutis Briedis</t>
  </si>
  <si>
    <t xml:space="preserve">Sigutis Briedis </t>
  </si>
  <si>
    <t>Staņislavs Markevičs</t>
  </si>
  <si>
    <t>Staņislavs Muceniks</t>
  </si>
  <si>
    <t>Staņislavs Visockis</t>
  </si>
  <si>
    <t>Svetlana Jemeļjanova</t>
  </si>
  <si>
    <t>Svetlana Tomiļina</t>
  </si>
  <si>
    <t>Svetlana Virvinska</t>
  </si>
  <si>
    <t>Šarlote Stariņa</t>
  </si>
  <si>
    <t>Tamāra Koroļenoka</t>
  </si>
  <si>
    <t>Tatjana Kožemjakina</t>
  </si>
  <si>
    <t>Tatjana Teļnova</t>
  </si>
  <si>
    <t>Tomass Dārziņš</t>
  </si>
  <si>
    <t>Tomass Kliegulis-Ozoliņš</t>
  </si>
  <si>
    <t>Tomass Teresčenko</t>
  </si>
  <si>
    <t>Toms Blumbergs</t>
  </si>
  <si>
    <t>Toms Metla</t>
  </si>
  <si>
    <t>Uģis Lūsiņš</t>
  </si>
  <si>
    <t>Valdemars Vaivads</t>
  </si>
  <si>
    <t>Valdis Skudra</t>
  </si>
  <si>
    <t>Valentīns Giņko</t>
  </si>
  <si>
    <t>Valentins Gorkins</t>
  </si>
  <si>
    <t>Valerija Jolkina</t>
  </si>
  <si>
    <t>Valērijs Ņizkodubovs</t>
  </si>
  <si>
    <t>Valerijs Smirnovs</t>
  </si>
  <si>
    <t>Valters Baumanis</t>
  </si>
  <si>
    <t>Valters Darbinieks</t>
  </si>
  <si>
    <t>Velga Lice</t>
  </si>
  <si>
    <t>Verners Veidulis</t>
  </si>
  <si>
    <t>Viesturs Silins</t>
  </si>
  <si>
    <t>Viesturs Strauja</t>
  </si>
  <si>
    <t>Viktors Gorohovs</t>
  </si>
  <si>
    <t>Viktors Nazarenko</t>
  </si>
  <si>
    <t>Visvaldis Trokša</t>
  </si>
  <si>
    <t>Vitālijs Litvins</t>
  </si>
  <si>
    <t>Vitas</t>
  </si>
  <si>
    <t>Vladimir Donnikov</t>
  </si>
  <si>
    <t>Vladimirs Nahodkins</t>
  </si>
  <si>
    <t>Vladimirs Smirnovs</t>
  </si>
  <si>
    <t>Vladislavs Filimonovs</t>
  </si>
  <si>
    <t>Vladislavs Jegorovs</t>
  </si>
  <si>
    <t>Vladislavs Saveļjevs</t>
  </si>
  <si>
    <t>Vladislavs Tomsons</t>
  </si>
  <si>
    <t>4A</t>
  </si>
  <si>
    <t>4B</t>
  </si>
  <si>
    <t>5B</t>
  </si>
  <si>
    <t>2A</t>
  </si>
  <si>
    <t>3A</t>
  </si>
  <si>
    <t>3B</t>
  </si>
  <si>
    <t>pirmdiena
1sq-0910
max 14 +2extra</t>
  </si>
  <si>
    <t>ceturdiena
2sq-1210
max14 +2extra</t>
  </si>
  <si>
    <t>sestdiena
3sq-1410
max24</t>
  </si>
  <si>
    <t>Total Qualification result &gt; AFTER 3SQ</t>
  </si>
  <si>
    <t>update: 14.10.-13:30</t>
  </si>
  <si>
    <t>Girts Gabrans</t>
  </si>
  <si>
    <t># 2 Maiņa (Squad) 19:00 -12.10.17.ceturdiena</t>
  </si>
  <si>
    <t># 3 Maiņa (Squad) 9:30 -14.10.17. sestdiena</t>
  </si>
  <si>
    <t>Qialifying position</t>
  </si>
  <si>
    <t>Final finishing position</t>
  </si>
  <si>
    <t>квалификационная позиция</t>
  </si>
  <si>
    <t>позиция после финала</t>
  </si>
  <si>
    <t>kvalifikācijās pozicija</t>
  </si>
  <si>
    <t>pozīcija pēc fināla</t>
  </si>
  <si>
    <t>POS</t>
  </si>
  <si>
    <t>PTS</t>
  </si>
  <si>
    <t>LBT meistars Reitinga punkti</t>
  </si>
  <si>
    <t>7 GOLD (k=1)                                          pamatturnīri Meistars</t>
  </si>
  <si>
    <t>JM</t>
  </si>
  <si>
    <t>JF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</si>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</sst>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5">
    <font>
      <sz val="10"/>
      <color indexed="8"/>
      <name val="Arial"/>
    </font>
    <font>
      <sz val="10"/>
      <color indexed="8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2"/>
      <color indexed="8"/>
      <name val="Tahoma"/>
      <family val="2"/>
    </font>
    <font>
      <sz val="10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0"/>
      <color indexed="8"/>
      <name val="Tahoma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</font>
    <font>
      <b/>
      <sz val="16"/>
      <color indexed="8"/>
      <name val="Tahoma"/>
      <family val="2"/>
    </font>
    <font>
      <sz val="10"/>
      <color indexed="10"/>
      <name val="Tahoma"/>
      <family val="2"/>
    </font>
    <font>
      <sz val="12"/>
      <color indexed="12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ahoma"/>
      <family val="2"/>
    </font>
    <font>
      <b/>
      <sz val="12"/>
      <color indexed="8"/>
      <name val="Arial"/>
      <family val="2"/>
    </font>
    <font>
      <sz val="12"/>
      <color indexed="14"/>
      <name val="Tahoma"/>
      <family val="2"/>
    </font>
    <font>
      <b/>
      <sz val="18"/>
      <color indexed="9"/>
      <name val="Tahoma"/>
      <family val="2"/>
    </font>
    <font>
      <sz val="12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6"/>
      <color indexed="8"/>
      <name val="Arial"/>
      <family val="2"/>
    </font>
    <font>
      <b/>
      <sz val="14"/>
      <color indexed="8"/>
      <name val="Bowlero"/>
      <family val="2"/>
    </font>
    <font>
      <sz val="14"/>
      <color indexed="8"/>
      <name val="Bowlero"/>
      <family val="2"/>
    </font>
    <font>
      <b/>
      <sz val="10"/>
      <color indexed="8"/>
      <name val="Bowlero"/>
      <family val="2"/>
    </font>
    <font>
      <b/>
      <sz val="12"/>
      <color indexed="8"/>
      <name val="Bowlero"/>
      <family val="2"/>
    </font>
    <font>
      <b/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17"/>
      <name val="Tahoma"/>
      <family val="2"/>
    </font>
    <font>
      <b/>
      <sz val="12"/>
      <color indexed="17"/>
      <name val="Tahoma"/>
      <family val="2"/>
    </font>
    <font>
      <b/>
      <sz val="12"/>
      <color indexed="8"/>
      <name val="Tahoma"/>
      <family val="2"/>
    </font>
    <font>
      <sz val="8"/>
      <color indexed="10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  <charset val="204"/>
    </font>
    <font>
      <sz val="8"/>
      <color indexed="12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2"/>
      <color indexed="12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2"/>
      <color indexed="56"/>
      <name val="Tahoma"/>
      <family val="2"/>
    </font>
    <font>
      <b/>
      <sz val="10"/>
      <color indexed="10"/>
      <name val="Tahoma"/>
      <family val="2"/>
      <charset val="204"/>
    </font>
    <font>
      <b/>
      <sz val="12"/>
      <color indexed="10"/>
      <name val="Tahoma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Arial"/>
      <family val="2"/>
    </font>
    <font>
      <b/>
      <sz val="10"/>
      <color indexed="8"/>
      <name val="Tahoma"/>
      <family val="2"/>
      <charset val="204"/>
    </font>
    <font>
      <sz val="16"/>
      <color indexed="8"/>
      <name val="Tahoma"/>
      <family val="2"/>
    </font>
    <font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20"/>
      <color indexed="8"/>
      <name val="Tahoma"/>
      <family val="2"/>
    </font>
    <font>
      <sz val="20"/>
      <color indexed="8"/>
      <name val="Arial"/>
      <family val="2"/>
      <charset val="204"/>
    </font>
    <font>
      <sz val="18"/>
      <color indexed="9"/>
      <name val="Arial"/>
      <family val="2"/>
      <charset val="204"/>
    </font>
    <font>
      <sz val="10"/>
      <color indexed="8"/>
      <name val="Tahoma"/>
      <family val="2"/>
      <charset val="204"/>
    </font>
    <font>
      <sz val="12"/>
      <color indexed="17"/>
      <name val="Tahoma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1"/>
      <color indexed="12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1"/>
      <color indexed="10"/>
      <name val="Tahoma"/>
      <family val="2"/>
      <charset val="204"/>
    </font>
    <font>
      <sz val="10"/>
      <color indexed="17"/>
      <name val="Tahoma"/>
      <family val="2"/>
    </font>
    <font>
      <b/>
      <sz val="12"/>
      <color indexed="8"/>
      <name val="Tahoma"/>
      <family val="2"/>
      <charset val="186"/>
    </font>
    <font>
      <sz val="12"/>
      <color indexed="8"/>
      <name val="Tahoma"/>
      <family val="2"/>
      <charset val="186"/>
    </font>
    <font>
      <sz val="8"/>
      <color indexed="17"/>
      <name val="Tahoma"/>
      <family val="2"/>
    </font>
    <font>
      <sz val="8"/>
      <color indexed="17"/>
      <name val="Tahoma"/>
      <family val="2"/>
      <charset val="204"/>
    </font>
    <font>
      <sz val="11"/>
      <color indexed="17"/>
      <name val="Calibri"/>
      <family val="2"/>
    </font>
    <font>
      <sz val="10"/>
      <name val="Arial"/>
      <family val="2"/>
      <charset val="204"/>
    </font>
    <font>
      <b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Tahoma"/>
      <family val="2"/>
    </font>
    <font>
      <sz val="16"/>
      <name val="Arial"/>
      <family val="2"/>
      <charset val="204"/>
    </font>
    <font>
      <sz val="12"/>
      <name val="Tahoma"/>
      <family val="2"/>
    </font>
    <font>
      <sz val="8"/>
      <name val="Tahoma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2"/>
      <name val="Tahoma"/>
      <family val="2"/>
      <charset val="204"/>
    </font>
    <font>
      <sz val="10"/>
      <name val="BaltOptima"/>
    </font>
    <font>
      <sz val="14"/>
      <name val="Tahoma"/>
      <family val="2"/>
      <charset val="204"/>
    </font>
    <font>
      <b/>
      <sz val="14"/>
      <name val="Tahoma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Tahoma"/>
      <family val="2"/>
      <charset val="204"/>
    </font>
    <font>
      <sz val="12"/>
      <color indexed="12"/>
      <name val="Tahoma"/>
      <family val="2"/>
      <charset val="186"/>
    </font>
    <font>
      <sz val="8"/>
      <color indexed="17"/>
      <name val="Tahoma"/>
      <family val="2"/>
      <charset val="186"/>
    </font>
    <font>
      <b/>
      <sz val="10"/>
      <name val="Tahoma"/>
      <family val="2"/>
    </font>
    <font>
      <sz val="9"/>
      <name val="Tahoma"/>
      <family val="2"/>
      <charset val="204"/>
    </font>
    <font>
      <b/>
      <sz val="14"/>
      <name val="Tahoma"/>
      <family val="2"/>
    </font>
    <font>
      <b/>
      <sz val="12"/>
      <name val="Arial"/>
      <family val="2"/>
    </font>
    <font>
      <b/>
      <sz val="12"/>
      <color indexed="12"/>
      <name val="Tahoma"/>
      <family val="2"/>
      <charset val="186"/>
    </font>
    <font>
      <b/>
      <sz val="8"/>
      <color indexed="10"/>
      <name val="Tahoma"/>
      <family val="2"/>
      <charset val="186"/>
    </font>
    <font>
      <b/>
      <sz val="12"/>
      <name val="Tahoma"/>
      <family val="2"/>
      <charset val="204"/>
    </font>
    <font>
      <b/>
      <sz val="12"/>
      <name val="Tahoma"/>
      <family val="2"/>
      <charset val="186"/>
    </font>
    <font>
      <sz val="12"/>
      <name val="Tahoma"/>
      <family val="2"/>
      <charset val="186"/>
    </font>
    <font>
      <sz val="8"/>
      <color indexed="10"/>
      <name val="Tahoma"/>
      <family val="2"/>
      <charset val="186"/>
    </font>
    <font>
      <sz val="10"/>
      <name val="Tahoma"/>
      <family val="2"/>
      <charset val="186"/>
    </font>
    <font>
      <sz val="8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b/>
      <sz val="12"/>
      <color indexed="56"/>
      <name val="Tahoma"/>
      <family val="2"/>
      <charset val="204"/>
    </font>
    <font>
      <sz val="20"/>
      <color indexed="8"/>
      <name val="Tahoma"/>
      <family val="2"/>
    </font>
    <font>
      <sz val="11"/>
      <color indexed="8"/>
      <name val="Tahoma"/>
      <family val="2"/>
    </font>
    <font>
      <sz val="10"/>
      <name val="Arial"/>
    </font>
    <font>
      <sz val="10"/>
      <name val="Times New Roman"/>
      <family val="1"/>
      <charset val="204"/>
    </font>
    <font>
      <b/>
      <sz val="10"/>
      <color rgb="FFFF0000"/>
      <name val="Arial"/>
      <family val="2"/>
    </font>
    <font>
      <b/>
      <sz val="12"/>
      <color rgb="FFFF0000"/>
      <name val="Tahoma"/>
      <family val="2"/>
      <charset val="204"/>
    </font>
    <font>
      <b/>
      <sz val="12"/>
      <color theme="0"/>
      <name val="Tahoma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Alignment="0">
      <protection locked="0"/>
    </xf>
    <xf numFmtId="0" fontId="93" fillId="0" borderId="0"/>
    <xf numFmtId="0" fontId="96" fillId="0" borderId="0"/>
    <xf numFmtId="0" fontId="93" fillId="0" borderId="0"/>
    <xf numFmtId="0" fontId="93" fillId="0" borderId="0"/>
    <xf numFmtId="0" fontId="85" fillId="0" borderId="0">
      <protection locked="0"/>
    </xf>
    <xf numFmtId="0" fontId="120" fillId="0" borderId="0"/>
    <xf numFmtId="0" fontId="84" fillId="0" borderId="0" applyFont="0" applyBorder="0" applyAlignment="0" applyProtection="0">
      <protection locked="0"/>
    </xf>
  </cellStyleXfs>
  <cellXfs count="577">
    <xf numFmtId="0" fontId="0" fillId="0" borderId="0" xfId="0" applyAlignment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  <protection locked="0"/>
    </xf>
    <xf numFmtId="0" fontId="4" fillId="0" borderId="0" xfId="0" applyFont="1" applyAlignment="1">
      <protection locked="0"/>
    </xf>
    <xf numFmtId="1" fontId="0" fillId="0" borderId="0" xfId="0" applyNumberFormat="1" applyAlignment="1">
      <alignment horizontal="center"/>
      <protection locked="0"/>
    </xf>
    <xf numFmtId="0" fontId="0" fillId="0" borderId="0" xfId="0" applyAlignment="1">
      <alignment horizontal="center"/>
      <protection locked="0"/>
    </xf>
    <xf numFmtId="0" fontId="2" fillId="0" borderId="0" xfId="0" applyFont="1" applyAlignment="1">
      <alignment horizontal="center"/>
      <protection locked="0"/>
    </xf>
    <xf numFmtId="164" fontId="0" fillId="0" borderId="0" xfId="0" applyNumberFormat="1" applyAlignment="1">
      <protection locked="0"/>
    </xf>
    <xf numFmtId="1" fontId="7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1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  <protection locked="0"/>
    </xf>
    <xf numFmtId="0" fontId="16" fillId="0" borderId="0" xfId="0" applyFont="1" applyAlignment="1">
      <alignment horizontal="left" indent="1"/>
      <protection locked="0"/>
    </xf>
    <xf numFmtId="1" fontId="3" fillId="0" borderId="0" xfId="0" applyNumberFormat="1" applyFont="1" applyAlignment="1">
      <alignment horizontal="center"/>
      <protection locked="0"/>
    </xf>
    <xf numFmtId="164" fontId="17" fillId="0" borderId="0" xfId="0" applyNumberFormat="1" applyFont="1" applyAlignment="1">
      <protection locked="0"/>
    </xf>
    <xf numFmtId="1" fontId="13" fillId="0" borderId="0" xfId="0" applyNumberFormat="1" applyFont="1" applyBorder="1" applyAlignment="1" applyProtection="1">
      <alignment horizontal="center" wrapText="1"/>
      <protection locked="0"/>
    </xf>
    <xf numFmtId="164" fontId="17" fillId="0" borderId="2" xfId="0" applyNumberFormat="1" applyFont="1" applyBorder="1" applyAlignment="1" applyProtection="1">
      <protection locked="0"/>
    </xf>
    <xf numFmtId="1" fontId="0" fillId="0" borderId="0" xfId="0" applyNumberFormat="1" applyAlignment="1">
      <alignment horizontal="right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0" fillId="3" borderId="0" xfId="0" applyFill="1" applyAlignment="1">
      <alignment horizontal="center"/>
      <protection locked="0"/>
    </xf>
    <xf numFmtId="0" fontId="21" fillId="0" borderId="3" xfId="0" applyFont="1" applyBorder="1" applyAlignment="1">
      <alignment horizontal="left"/>
      <protection locked="0"/>
    </xf>
    <xf numFmtId="0" fontId="1" fillId="0" borderId="0" xfId="0" applyFont="1" applyBorder="1" applyAlignment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protection locked="0"/>
    </xf>
    <xf numFmtId="0" fontId="6" fillId="3" borderId="1" xfId="0" applyFont="1" applyFill="1" applyBorder="1" applyAlignment="1">
      <alignment horizontal="center" vertical="center" textRotation="180" wrapText="1"/>
      <protection locked="0"/>
    </xf>
    <xf numFmtId="0" fontId="22" fillId="0" borderId="3" xfId="0" applyFont="1" applyBorder="1" applyAlignment="1">
      <alignment horizontal="left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1" fontId="7" fillId="8" borderId="4" xfId="0" applyNumberFormat="1" applyFont="1" applyFill="1" applyBorder="1" applyAlignment="1" applyProtection="1">
      <alignment horizontal="center"/>
      <protection locked="0"/>
    </xf>
    <xf numFmtId="1" fontId="7" fillId="8" borderId="5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6" fillId="0" borderId="6" xfId="0" applyFont="1" applyBorder="1" applyAlignment="1">
      <alignment horizontal="left" vertical="center" indent="1"/>
      <protection locked="0"/>
    </xf>
    <xf numFmtId="0" fontId="27" fillId="0" borderId="6" xfId="0" applyFont="1" applyBorder="1" applyAlignment="1">
      <protection locked="0"/>
    </xf>
    <xf numFmtId="0" fontId="36" fillId="0" borderId="6" xfId="0" applyFont="1" applyBorder="1" applyAlignment="1">
      <alignment vertical="center"/>
      <protection locked="0"/>
    </xf>
    <xf numFmtId="0" fontId="1" fillId="0" borderId="6" xfId="0" applyFont="1" applyBorder="1" applyAlignment="1">
      <protection locked="0"/>
    </xf>
    <xf numFmtId="0" fontId="1" fillId="0" borderId="7" xfId="0" applyFont="1" applyBorder="1" applyAlignment="1">
      <protection locked="0"/>
    </xf>
    <xf numFmtId="0" fontId="1" fillId="0" borderId="8" xfId="0" applyFont="1" applyBorder="1" applyAlignment="1">
      <protection locked="0"/>
    </xf>
    <xf numFmtId="0" fontId="38" fillId="2" borderId="5" xfId="0" applyFont="1" applyFill="1" applyBorder="1" applyAlignment="1">
      <alignment horizontal="center" vertical="center" wrapText="1"/>
      <protection locked="0"/>
    </xf>
    <xf numFmtId="0" fontId="39" fillId="2" borderId="9" xfId="0" applyFont="1" applyFill="1" applyBorder="1" applyAlignment="1">
      <alignment horizontal="center" vertical="center" wrapText="1"/>
      <protection locked="0"/>
    </xf>
    <xf numFmtId="0" fontId="39" fillId="2" borderId="10" xfId="0" applyFont="1" applyFill="1" applyBorder="1" applyAlignment="1">
      <alignment horizontal="center" vertical="center" wrapText="1"/>
      <protection locked="0"/>
    </xf>
    <xf numFmtId="0" fontId="39" fillId="2" borderId="11" xfId="0" applyFont="1" applyFill="1" applyBorder="1" applyAlignment="1">
      <alignment horizontal="center" vertical="center" wrapText="1"/>
      <protection locked="0"/>
    </xf>
    <xf numFmtId="0" fontId="39" fillId="2" borderId="12" xfId="0" applyFont="1" applyFill="1" applyBorder="1" applyAlignment="1">
      <alignment horizontal="center" vertical="center" wrapText="1"/>
      <protection locked="0"/>
    </xf>
    <xf numFmtId="0" fontId="39" fillId="2" borderId="13" xfId="0" applyFont="1" applyFill="1" applyBorder="1" applyAlignment="1">
      <alignment horizontal="center" vertical="center" wrapText="1"/>
      <protection locked="0"/>
    </xf>
    <xf numFmtId="0" fontId="39" fillId="2" borderId="14" xfId="0" applyFont="1" applyFill="1" applyBorder="1" applyAlignment="1">
      <alignment horizontal="center" vertical="center" wrapText="1"/>
      <protection locked="0"/>
    </xf>
    <xf numFmtId="0" fontId="1" fillId="0" borderId="0" xfId="0" applyFont="1" applyAlignment="1">
      <protection locked="0"/>
    </xf>
    <xf numFmtId="0" fontId="40" fillId="0" borderId="5" xfId="0" applyFont="1" applyBorder="1" applyAlignment="1">
      <alignment horizontal="center"/>
      <protection locked="0"/>
    </xf>
    <xf numFmtId="0" fontId="41" fillId="0" borderId="9" xfId="0" applyFont="1" applyBorder="1" applyAlignment="1">
      <alignment horizontal="left"/>
      <protection locked="0"/>
    </xf>
    <xf numFmtId="0" fontId="42" fillId="0" borderId="15" xfId="0" applyFont="1" applyBorder="1" applyAlignment="1">
      <alignment horizontal="center"/>
      <protection locked="0"/>
    </xf>
    <xf numFmtId="0" fontId="42" fillId="0" borderId="1" xfId="0" applyFont="1" applyBorder="1" applyAlignment="1">
      <alignment horizontal="center"/>
      <protection locked="0"/>
    </xf>
    <xf numFmtId="0" fontId="40" fillId="4" borderId="16" xfId="0" applyFont="1" applyFill="1" applyBorder="1" applyAlignment="1">
      <alignment horizontal="center"/>
      <protection locked="0"/>
    </xf>
    <xf numFmtId="0" fontId="40" fillId="4" borderId="17" xfId="0" applyFont="1" applyFill="1" applyBorder="1" applyAlignment="1">
      <alignment horizontal="center"/>
      <protection locked="0"/>
    </xf>
    <xf numFmtId="0" fontId="40" fillId="4" borderId="14" xfId="0" applyFont="1" applyFill="1" applyBorder="1" applyAlignment="1">
      <alignment horizontal="center"/>
      <protection locked="0"/>
    </xf>
    <xf numFmtId="0" fontId="1" fillId="0" borderId="18" xfId="0" applyFont="1" applyBorder="1" applyAlignment="1">
      <protection locked="0"/>
    </xf>
    <xf numFmtId="0" fontId="1" fillId="0" borderId="19" xfId="0" applyFont="1" applyBorder="1" applyAlignment="1">
      <protection locked="0"/>
    </xf>
    <xf numFmtId="0" fontId="1" fillId="0" borderId="20" xfId="0" applyFont="1" applyBorder="1" applyAlignment="1">
      <protection locked="0"/>
    </xf>
    <xf numFmtId="0" fontId="25" fillId="0" borderId="0" xfId="0" applyFont="1" applyBorder="1" applyAlignment="1">
      <alignment horizontal="right"/>
      <protection locked="0"/>
    </xf>
    <xf numFmtId="0" fontId="25" fillId="0" borderId="0" xfId="0" applyFont="1" applyBorder="1" applyAlignment="1">
      <protection locked="0"/>
    </xf>
    <xf numFmtId="0" fontId="1" fillId="0" borderId="21" xfId="0" applyFont="1" applyBorder="1" applyAlignment="1">
      <protection locked="0"/>
    </xf>
    <xf numFmtId="0" fontId="1" fillId="0" borderId="22" xfId="0" applyFont="1" applyBorder="1" applyAlignment="1">
      <protection locked="0"/>
    </xf>
    <xf numFmtId="0" fontId="1" fillId="0" borderId="23" xfId="0" applyFont="1" applyBorder="1" applyAlignment="1">
      <protection locked="0"/>
    </xf>
    <xf numFmtId="0" fontId="1" fillId="0" borderId="24" xfId="0" applyFont="1" applyBorder="1" applyAlignment="1">
      <protection locked="0"/>
    </xf>
    <xf numFmtId="0" fontId="1" fillId="0" borderId="25" xfId="0" applyFont="1" applyBorder="1" applyAlignment="1">
      <protection locked="0"/>
    </xf>
    <xf numFmtId="0" fontId="1" fillId="0" borderId="26" xfId="0" applyFont="1" applyBorder="1" applyAlignment="1">
      <protection locked="0"/>
    </xf>
    <xf numFmtId="0" fontId="34" fillId="0" borderId="2" xfId="0" applyFont="1" applyBorder="1" applyAlignment="1">
      <alignment horizontal="center"/>
      <protection locked="0"/>
    </xf>
    <xf numFmtId="1" fontId="7" fillId="8" borderId="15" xfId="0" applyNumberFormat="1" applyFont="1" applyFill="1" applyBorder="1" applyAlignment="1" applyProtection="1">
      <alignment horizontal="center"/>
      <protection locked="0"/>
    </xf>
    <xf numFmtId="0" fontId="50" fillId="0" borderId="2" xfId="0" applyFont="1" applyBorder="1" applyAlignment="1" applyProtection="1">
      <alignment horizontal="center" vertical="center"/>
      <protection locked="0"/>
    </xf>
    <xf numFmtId="0" fontId="51" fillId="0" borderId="2" xfId="0" applyFont="1" applyBorder="1" applyAlignment="1" applyProtection="1">
      <alignment horizontal="center" vertical="center"/>
      <protection locked="0"/>
    </xf>
    <xf numFmtId="0" fontId="50" fillId="0" borderId="2" xfId="0" applyFont="1" applyBorder="1" applyAlignment="1">
      <alignment horizontal="center"/>
      <protection locked="0"/>
    </xf>
    <xf numFmtId="0" fontId="51" fillId="0" borderId="2" xfId="0" applyFont="1" applyBorder="1" applyAlignment="1">
      <alignment horizontal="center"/>
      <protection locked="0"/>
    </xf>
    <xf numFmtId="0" fontId="50" fillId="4" borderId="1" xfId="0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protection locked="0"/>
    </xf>
    <xf numFmtId="0" fontId="53" fillId="4" borderId="2" xfId="0" applyFont="1" applyFill="1" applyBorder="1" applyAlignment="1" applyProtection="1">
      <alignment horizontal="center" vertical="center"/>
      <protection locked="0"/>
    </xf>
    <xf numFmtId="1" fontId="54" fillId="7" borderId="2" xfId="0" applyNumberFormat="1" applyFont="1" applyFill="1" applyBorder="1" applyAlignment="1" applyProtection="1">
      <alignment horizontal="center"/>
      <protection locked="0"/>
    </xf>
    <xf numFmtId="0" fontId="49" fillId="0" borderId="2" xfId="0" applyFont="1" applyBorder="1" applyAlignment="1">
      <alignment horizontal="center"/>
      <protection locked="0"/>
    </xf>
    <xf numFmtId="0" fontId="46" fillId="0" borderId="2" xfId="0" applyFont="1" applyBorder="1" applyAlignment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1" fontId="9" fillId="0" borderId="2" xfId="0" applyNumberFormat="1" applyFont="1" applyBorder="1" applyAlignment="1" applyProtection="1">
      <alignment horizontal="center"/>
      <protection locked="0"/>
    </xf>
    <xf numFmtId="0" fontId="52" fillId="7" borderId="1" xfId="0" applyFont="1" applyFill="1" applyBorder="1" applyAlignment="1">
      <alignment horizontal="center" vertical="center"/>
      <protection locked="0"/>
    </xf>
    <xf numFmtId="0" fontId="55" fillId="0" borderId="2" xfId="0" applyFont="1" applyBorder="1" applyAlignment="1">
      <alignment horizontal="center"/>
      <protection locked="0"/>
    </xf>
    <xf numFmtId="0" fontId="52" fillId="0" borderId="2" xfId="0" applyFont="1" applyBorder="1" applyAlignment="1">
      <alignment horizontal="left"/>
      <protection locked="0"/>
    </xf>
    <xf numFmtId="0" fontId="49" fillId="0" borderId="2" xfId="0" applyFont="1" applyBorder="1" applyAlignment="1">
      <alignment horizontal="left"/>
      <protection locked="0"/>
    </xf>
    <xf numFmtId="0" fontId="50" fillId="0" borderId="3" xfId="0" applyFont="1" applyBorder="1" applyAlignment="1" applyProtection="1">
      <alignment horizontal="center" vertical="center"/>
      <protection locked="0"/>
    </xf>
    <xf numFmtId="0" fontId="51" fillId="0" borderId="3" xfId="0" applyFont="1" applyBorder="1" applyAlignment="1" applyProtection="1">
      <alignment horizontal="center" vertical="center"/>
      <protection locked="0"/>
    </xf>
    <xf numFmtId="0" fontId="53" fillId="4" borderId="3" xfId="0" applyFont="1" applyFill="1" applyBorder="1" applyAlignment="1" applyProtection="1">
      <alignment horizontal="center" vertical="center"/>
      <protection locked="0"/>
    </xf>
    <xf numFmtId="0" fontId="50" fillId="0" borderId="1" xfId="0" applyFont="1" applyBorder="1" applyAlignment="1" applyProtection="1">
      <alignment horizontal="center" vertical="center"/>
      <protection locked="0"/>
    </xf>
    <xf numFmtId="0" fontId="53" fillId="4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  <protection locked="0"/>
    </xf>
    <xf numFmtId="0" fontId="22" fillId="0" borderId="2" xfId="0" applyFont="1" applyBorder="1" applyAlignment="1">
      <alignment horizontal="left"/>
      <protection locked="0"/>
    </xf>
    <xf numFmtId="0" fontId="21" fillId="0" borderId="2" xfId="0" applyFont="1" applyBorder="1" applyAlignment="1">
      <alignment horizontal="left"/>
      <protection locked="0"/>
    </xf>
    <xf numFmtId="0" fontId="21" fillId="0" borderId="1" xfId="0" applyFont="1" applyBorder="1" applyAlignment="1">
      <alignment horizontal="left"/>
      <protection locked="0"/>
    </xf>
    <xf numFmtId="0" fontId="21" fillId="0" borderId="0" xfId="0" applyFont="1" applyBorder="1" applyAlignment="1">
      <alignment horizontal="left"/>
      <protection locked="0"/>
    </xf>
    <xf numFmtId="0" fontId="18" fillId="0" borderId="0" xfId="0" applyFont="1" applyAlignment="1" applyProtection="1">
      <alignment horizontal="right" vertical="justify"/>
      <protection locked="0"/>
    </xf>
    <xf numFmtId="0" fontId="24" fillId="0" borderId="0" xfId="0" applyFont="1" applyBorder="1" applyAlignment="1"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1" fontId="54" fillId="0" borderId="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protection locked="0"/>
    </xf>
    <xf numFmtId="1" fontId="6" fillId="0" borderId="0" xfId="0" applyNumberFormat="1" applyFont="1" applyBorder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  <protection locked="0"/>
    </xf>
    <xf numFmtId="0" fontId="10" fillId="0" borderId="0" xfId="0" applyFont="1" applyBorder="1" applyAlignment="1">
      <alignment horizontal="left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1" fontId="54" fillId="7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right" vertical="justify"/>
      <protection locked="0"/>
    </xf>
    <xf numFmtId="0" fontId="18" fillId="0" borderId="0" xfId="0" applyFont="1" applyBorder="1" applyAlignment="1" applyProtection="1">
      <alignment vertical="justify"/>
      <protection locked="0"/>
    </xf>
    <xf numFmtId="0" fontId="60" fillId="0" borderId="0" xfId="0" applyFont="1" applyAlignment="1" applyProtection="1">
      <alignment horizontal="center" vertical="center" wrapText="1"/>
      <protection locked="0"/>
    </xf>
    <xf numFmtId="1" fontId="14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62" fillId="0" borderId="0" xfId="0" applyFont="1" applyAlignment="1">
      <alignment horizontal="center"/>
      <protection locked="0"/>
    </xf>
    <xf numFmtId="1" fontId="63" fillId="0" borderId="0" xfId="0" applyNumberFormat="1" applyFont="1" applyAlignment="1">
      <alignment horizontal="right"/>
      <protection locked="0"/>
    </xf>
    <xf numFmtId="0" fontId="64" fillId="0" borderId="0" xfId="0" applyFont="1" applyAlignment="1">
      <alignment horizontal="left" indent="1"/>
      <protection locked="0"/>
    </xf>
    <xf numFmtId="0" fontId="63" fillId="0" borderId="0" xfId="0" applyFont="1" applyAlignment="1">
      <protection locked="0"/>
    </xf>
    <xf numFmtId="0" fontId="56" fillId="0" borderId="0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 horizontal="center"/>
      <protection locked="0"/>
    </xf>
    <xf numFmtId="0" fontId="65" fillId="0" borderId="0" xfId="0" applyFont="1" applyBorder="1" applyAlignment="1">
      <alignment horizontal="left"/>
      <protection locked="0"/>
    </xf>
    <xf numFmtId="0" fontId="66" fillId="0" borderId="0" xfId="0" applyFont="1" applyBorder="1" applyAlignment="1">
      <alignment horizontal="left"/>
      <protection locked="0"/>
    </xf>
    <xf numFmtId="164" fontId="50" fillId="0" borderId="2" xfId="0" applyNumberFormat="1" applyFont="1" applyBorder="1" applyAlignment="1" applyProtection="1">
      <alignment horizontal="center" vertical="center"/>
      <protection locked="0"/>
    </xf>
    <xf numFmtId="1" fontId="54" fillId="7" borderId="1" xfId="0" applyNumberFormat="1" applyFont="1" applyFill="1" applyBorder="1" applyAlignment="1" applyProtection="1">
      <alignment horizontal="center" vertical="center"/>
      <protection locked="0"/>
    </xf>
    <xf numFmtId="164" fontId="50" fillId="0" borderId="1" xfId="0" applyNumberFormat="1" applyFont="1" applyBorder="1" applyAlignment="1" applyProtection="1">
      <alignment horizontal="center" vertical="center"/>
      <protection locked="0"/>
    </xf>
    <xf numFmtId="1" fontId="54" fillId="7" borderId="3" xfId="0" applyNumberFormat="1" applyFont="1" applyFill="1" applyBorder="1" applyAlignment="1" applyProtection="1">
      <alignment horizontal="center" vertical="center"/>
      <protection locked="0"/>
    </xf>
    <xf numFmtId="164" fontId="50" fillId="0" borderId="3" xfId="0" applyNumberFormat="1" applyFont="1" applyBorder="1" applyAlignment="1" applyProtection="1">
      <alignment horizontal="center" vertical="center"/>
      <protection locked="0"/>
    </xf>
    <xf numFmtId="1" fontId="50" fillId="0" borderId="2" xfId="0" applyNumberFormat="1" applyFont="1" applyBorder="1" applyAlignment="1" applyProtection="1">
      <alignment horizontal="center" vertical="center"/>
      <protection locked="0"/>
    </xf>
    <xf numFmtId="1" fontId="50" fillId="5" borderId="1" xfId="0" applyNumberFormat="1" applyFont="1" applyFill="1" applyBorder="1" applyAlignment="1" applyProtection="1">
      <alignment horizontal="center" vertical="center"/>
      <protection locked="0"/>
    </xf>
    <xf numFmtId="1" fontId="50" fillId="0" borderId="3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19" fillId="0" borderId="10" xfId="0" applyFont="1" applyBorder="1" applyAlignment="1">
      <alignment horizontal="center" vertical="center"/>
      <protection locked="0"/>
    </xf>
    <xf numFmtId="0" fontId="55" fillId="0" borderId="11" xfId="0" applyFont="1" applyBorder="1" applyAlignment="1">
      <alignment horizontal="center" vertical="center"/>
      <protection locked="0"/>
    </xf>
    <xf numFmtId="1" fontId="61" fillId="7" borderId="13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" fontId="54" fillId="7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left" vertical="center"/>
      <protection locked="0"/>
    </xf>
    <xf numFmtId="0" fontId="35" fillId="0" borderId="0" xfId="0" applyFont="1" applyAlignment="1">
      <alignment horizontal="right" vertical="center"/>
      <protection locked="0"/>
    </xf>
    <xf numFmtId="0" fontId="19" fillId="0" borderId="15" xfId="0" applyFont="1" applyBorder="1" applyAlignment="1">
      <alignment horizontal="center" vertical="center"/>
      <protection locked="0"/>
    </xf>
    <xf numFmtId="0" fontId="52" fillId="0" borderId="1" xfId="0" applyFont="1" applyBorder="1" applyAlignment="1">
      <alignment horizontal="left" vertical="center"/>
      <protection locked="0"/>
    </xf>
    <xf numFmtId="0" fontId="21" fillId="0" borderId="16" xfId="0" applyFont="1" applyBorder="1" applyAlignment="1">
      <alignment horizontal="left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  <protection locked="0"/>
    </xf>
    <xf numFmtId="0" fontId="55" fillId="0" borderId="1" xfId="0" applyFont="1" applyBorder="1" applyAlignment="1">
      <alignment horizontal="center" vertical="center"/>
      <protection locked="0"/>
    </xf>
    <xf numFmtId="1" fontId="53" fillId="7" borderId="17" xfId="0" applyNumberFormat="1" applyFont="1" applyFill="1" applyBorder="1" applyAlignment="1" applyProtection="1">
      <alignment horizontal="center" vertical="center"/>
      <protection locked="0"/>
    </xf>
    <xf numFmtId="1" fontId="54" fillId="7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  <protection locked="0"/>
    </xf>
    <xf numFmtId="0" fontId="26" fillId="0" borderId="0" xfId="0" applyFont="1" applyBorder="1" applyAlignment="1">
      <alignment horizontal="left" vertical="center"/>
      <protection locked="0"/>
    </xf>
    <xf numFmtId="0" fontId="21" fillId="0" borderId="0" xfId="0" applyFont="1" applyBorder="1" applyAlignment="1">
      <alignment horizontal="left" vertical="center"/>
      <protection locked="0"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1" fontId="61" fillId="7" borderId="17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left" vertical="center"/>
      <protection locked="0"/>
    </xf>
    <xf numFmtId="0" fontId="66" fillId="0" borderId="0" xfId="0" applyFont="1" applyBorder="1" applyAlignment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14" fillId="3" borderId="1" xfId="0" applyFont="1" applyFill="1" applyBorder="1" applyAlignment="1">
      <alignment horizontal="center" vertical="center" textRotation="180" wrapText="1"/>
      <protection locked="0"/>
    </xf>
    <xf numFmtId="0" fontId="48" fillId="0" borderId="11" xfId="0" applyFont="1" applyBorder="1" applyAlignment="1">
      <alignment horizontal="left" vertical="center"/>
      <protection locked="0"/>
    </xf>
    <xf numFmtId="0" fontId="48" fillId="0" borderId="1" xfId="0" applyFont="1" applyBorder="1" applyAlignment="1">
      <alignment horizontal="left" vertical="center"/>
      <protection locked="0"/>
    </xf>
    <xf numFmtId="164" fontId="12" fillId="0" borderId="0" xfId="0" applyNumberFormat="1" applyFont="1" applyAlignment="1">
      <protection locked="0"/>
    </xf>
    <xf numFmtId="0" fontId="60" fillId="0" borderId="0" xfId="0" applyFont="1" applyAlignment="1">
      <alignment horizontal="center"/>
      <protection locked="0"/>
    </xf>
    <xf numFmtId="1" fontId="7" fillId="3" borderId="27" xfId="0" applyNumberFormat="1" applyFont="1" applyFill="1" applyBorder="1" applyAlignment="1" applyProtection="1">
      <alignment horizontal="center" vertical="center" textRotation="180" wrapText="1"/>
      <protection locked="0"/>
    </xf>
    <xf numFmtId="1" fontId="9" fillId="3" borderId="28" xfId="0" applyNumberFormat="1" applyFont="1" applyFill="1" applyBorder="1" applyAlignment="1" applyProtection="1">
      <alignment horizontal="center" vertical="center" textRotation="180" wrapText="1"/>
      <protection locked="0"/>
    </xf>
    <xf numFmtId="0" fontId="6" fillId="3" borderId="28" xfId="0" applyFont="1" applyFill="1" applyBorder="1" applyAlignment="1">
      <alignment horizontal="center" vertical="center" textRotation="180" wrapText="1"/>
      <protection locked="0"/>
    </xf>
    <xf numFmtId="1" fontId="5" fillId="3" borderId="28" xfId="0" applyNumberFormat="1" applyFont="1" applyFill="1" applyBorder="1" applyAlignment="1" applyProtection="1">
      <alignment horizontal="center" vertical="center" textRotation="180" wrapText="1"/>
      <protection locked="0"/>
    </xf>
    <xf numFmtId="0" fontId="52" fillId="7" borderId="28" xfId="0" applyFont="1" applyFill="1" applyBorder="1" applyAlignment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50" fillId="4" borderId="28" xfId="0" applyFont="1" applyFill="1" applyBorder="1" applyAlignment="1" applyProtection="1">
      <alignment horizontal="center" vertical="center" wrapText="1"/>
      <protection locked="0"/>
    </xf>
    <xf numFmtId="1" fontId="7" fillId="7" borderId="28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1" fontId="59" fillId="0" borderId="30" xfId="0" applyNumberFormat="1" applyFont="1" applyBorder="1" applyAlignment="1" applyProtection="1">
      <alignment horizontal="center" vertical="center"/>
      <protection locked="0"/>
    </xf>
    <xf numFmtId="1" fontId="59" fillId="0" borderId="17" xfId="0" applyNumberFormat="1" applyFont="1" applyBorder="1" applyAlignment="1" applyProtection="1">
      <alignment horizontal="center" vertical="center"/>
      <protection locked="0"/>
    </xf>
    <xf numFmtId="1" fontId="59" fillId="0" borderId="3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  <protection locked="0"/>
    </xf>
    <xf numFmtId="0" fontId="9" fillId="0" borderId="0" xfId="0" applyFont="1" applyBorder="1" applyAlignment="1">
      <alignment horizontal="left" vertical="center"/>
      <protection locked="0"/>
    </xf>
    <xf numFmtId="0" fontId="71" fillId="0" borderId="0" xfId="0" applyFont="1" applyAlignment="1" applyProtection="1">
      <alignment horizontal="center" vertical="center" wrapText="1"/>
      <protection locked="0"/>
    </xf>
    <xf numFmtId="1" fontId="53" fillId="7" borderId="13" xfId="0" applyNumberFormat="1" applyFont="1" applyFill="1" applyBorder="1" applyAlignment="1" applyProtection="1">
      <alignment horizontal="center" vertical="center"/>
      <protection locked="0"/>
    </xf>
    <xf numFmtId="0" fontId="48" fillId="0" borderId="32" xfId="0" applyFont="1" applyBorder="1" applyAlignment="1">
      <alignment horizontal="left"/>
      <protection locked="0"/>
    </xf>
    <xf numFmtId="0" fontId="48" fillId="0" borderId="9" xfId="0" applyFont="1" applyBorder="1" applyAlignment="1">
      <alignment horizontal="left"/>
      <protection locked="0"/>
    </xf>
    <xf numFmtId="0" fontId="12" fillId="0" borderId="33" xfId="0" applyFont="1" applyBorder="1" applyAlignment="1">
      <alignment horizontal="center"/>
      <protection locked="0"/>
    </xf>
    <xf numFmtId="0" fontId="12" fillId="0" borderId="33" xfId="0" applyFont="1" applyBorder="1" applyAlignment="1">
      <protection locked="0"/>
    </xf>
    <xf numFmtId="0" fontId="12" fillId="0" borderId="25" xfId="0" applyFont="1" applyBorder="1" applyAlignment="1">
      <protection locked="0"/>
    </xf>
    <xf numFmtId="0" fontId="47" fillId="0" borderId="33" xfId="0" applyFont="1" applyBorder="1" applyAlignment="1" applyProtection="1">
      <alignment horizontal="center" vertical="center"/>
      <protection locked="0"/>
    </xf>
    <xf numFmtId="0" fontId="68" fillId="0" borderId="33" xfId="0" applyFont="1" applyBorder="1" applyAlignment="1" applyProtection="1">
      <alignment horizontal="right" vertical="center"/>
      <protection locked="0"/>
    </xf>
    <xf numFmtId="0" fontId="68" fillId="0" borderId="33" xfId="0" applyFont="1" applyBorder="1" applyAlignment="1" applyProtection="1">
      <alignment horizontal="left" vertical="center"/>
      <protection locked="0"/>
    </xf>
    <xf numFmtId="164" fontId="12" fillId="0" borderId="33" xfId="0" applyNumberFormat="1" applyFont="1" applyBorder="1" applyAlignment="1" applyProtection="1">
      <protection locked="0"/>
    </xf>
    <xf numFmtId="1" fontId="6" fillId="0" borderId="33" xfId="0" applyNumberFormat="1" applyFont="1" applyBorder="1" applyAlignment="1" applyProtection="1">
      <protection locked="0"/>
    </xf>
    <xf numFmtId="0" fontId="6" fillId="0" borderId="33" xfId="0" applyFont="1" applyBorder="1" applyAlignment="1" applyProtection="1">
      <protection locked="0"/>
    </xf>
    <xf numFmtId="0" fontId="12" fillId="0" borderId="25" xfId="0" applyFont="1" applyBorder="1" applyAlignment="1">
      <alignment horizontal="center"/>
      <protection locked="0"/>
    </xf>
    <xf numFmtId="164" fontId="12" fillId="0" borderId="25" xfId="0" applyNumberFormat="1" applyFont="1" applyBorder="1" applyAlignment="1">
      <protection locked="0"/>
    </xf>
    <xf numFmtId="0" fontId="60" fillId="0" borderId="25" xfId="0" applyFont="1" applyBorder="1" applyAlignment="1">
      <alignment horizontal="center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60" fillId="0" borderId="33" xfId="0" applyFont="1" applyBorder="1" applyAlignment="1">
      <alignment horizontal="center"/>
      <protection locked="0"/>
    </xf>
    <xf numFmtId="0" fontId="12" fillId="0" borderId="32" xfId="0" applyFont="1" applyBorder="1" applyAlignment="1">
      <alignment horizontal="center"/>
      <protection locked="0"/>
    </xf>
    <xf numFmtId="0" fontId="12" fillId="0" borderId="34" xfId="0" applyFont="1" applyBorder="1" applyAlignment="1">
      <alignment horizontal="center"/>
      <protection locked="0"/>
    </xf>
    <xf numFmtId="164" fontId="12" fillId="0" borderId="33" xfId="0" applyNumberFormat="1" applyFont="1" applyBorder="1" applyAlignment="1">
      <protection locked="0"/>
    </xf>
    <xf numFmtId="20" fontId="12" fillId="0" borderId="33" xfId="0" applyNumberFormat="1" applyFont="1" applyBorder="1" applyAlignment="1">
      <protection locked="0"/>
    </xf>
    <xf numFmtId="20" fontId="12" fillId="0" borderId="25" xfId="0" applyNumberFormat="1" applyFont="1" applyBorder="1" applyAlignment="1">
      <protection locked="0"/>
    </xf>
    <xf numFmtId="0" fontId="72" fillId="0" borderId="33" xfId="0" applyFont="1" applyBorder="1" applyAlignment="1">
      <protection locked="0"/>
    </xf>
    <xf numFmtId="0" fontId="72" fillId="0" borderId="25" xfId="0" applyFont="1" applyBorder="1" applyAlignment="1">
      <protection locked="0"/>
    </xf>
    <xf numFmtId="0" fontId="72" fillId="0" borderId="0" xfId="0" applyFont="1" applyAlignment="1">
      <protection locked="0"/>
    </xf>
    <xf numFmtId="0" fontId="74" fillId="0" borderId="0" xfId="0" applyFont="1" applyBorder="1" applyAlignment="1">
      <alignment horizontal="left"/>
      <protection locked="0"/>
    </xf>
    <xf numFmtId="0" fontId="75" fillId="7" borderId="1" xfId="0" applyFont="1" applyFill="1" applyBorder="1" applyAlignment="1">
      <alignment horizontal="center" vertical="center" wrapText="1"/>
      <protection locked="0"/>
    </xf>
    <xf numFmtId="0" fontId="77" fillId="0" borderId="1" xfId="0" applyFont="1" applyBorder="1" applyAlignment="1">
      <alignment horizontal="left" vertical="center"/>
      <protection locked="0"/>
    </xf>
    <xf numFmtId="0" fontId="77" fillId="0" borderId="0" xfId="0" applyFont="1" applyBorder="1" applyAlignment="1">
      <alignment horizontal="left" vertical="center"/>
      <protection locked="0"/>
    </xf>
    <xf numFmtId="0" fontId="73" fillId="0" borderId="0" xfId="0" applyFont="1" applyAlignment="1" applyProtection="1">
      <alignment horizontal="center" vertical="center" wrapText="1"/>
      <protection locked="0"/>
    </xf>
    <xf numFmtId="0" fontId="78" fillId="0" borderId="1" xfId="0" applyFont="1" applyBorder="1" applyAlignment="1">
      <alignment horizontal="left" vertical="center"/>
      <protection locked="0"/>
    </xf>
    <xf numFmtId="0" fontId="72" fillId="0" borderId="0" xfId="0" applyFont="1" applyBorder="1" applyAlignment="1">
      <protection locked="0"/>
    </xf>
    <xf numFmtId="0" fontId="77" fillId="0" borderId="0" xfId="0" applyFont="1" applyBorder="1" applyAlignment="1">
      <alignment horizontal="left"/>
      <protection locked="0"/>
    </xf>
    <xf numFmtId="0" fontId="77" fillId="0" borderId="11" xfId="0" applyFont="1" applyBorder="1" applyAlignment="1">
      <alignment horizontal="left" vertical="center"/>
      <protection locked="0"/>
    </xf>
    <xf numFmtId="0" fontId="49" fillId="7" borderId="1" xfId="0" applyFont="1" applyFill="1" applyBorder="1" applyAlignment="1">
      <alignment horizontal="center" vertical="center" textRotation="180" readingOrder="2"/>
      <protection locked="0"/>
    </xf>
    <xf numFmtId="0" fontId="52" fillId="7" borderId="28" xfId="0" applyFont="1" applyFill="1" applyBorder="1" applyAlignment="1">
      <alignment horizontal="center" vertical="center" textRotation="180" readingOrder="2"/>
      <protection locked="0"/>
    </xf>
    <xf numFmtId="0" fontId="23" fillId="0" borderId="0" xfId="0" applyFont="1" applyAlignment="1">
      <alignment horizontal="left" vertical="center"/>
      <protection locked="0"/>
    </xf>
    <xf numFmtId="0" fontId="76" fillId="0" borderId="0" xfId="0" applyFont="1" applyBorder="1" applyAlignment="1">
      <alignment vertical="center"/>
      <protection locked="0"/>
    </xf>
    <xf numFmtId="0" fontId="23" fillId="0" borderId="0" xfId="0" applyFont="1" applyBorder="1" applyAlignment="1">
      <alignment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>
      <alignment horizontal="center"/>
      <protection locked="0"/>
    </xf>
    <xf numFmtId="0" fontId="23" fillId="0" borderId="0" xfId="0" applyFont="1" applyBorder="1" applyAlignment="1">
      <alignment horizontal="center" vertical="center"/>
      <protection locked="0"/>
    </xf>
    <xf numFmtId="0" fontId="6" fillId="4" borderId="12" xfId="0" applyFont="1" applyFill="1" applyBorder="1" applyAlignment="1">
      <alignment horizontal="center" vertical="center"/>
      <protection locked="0"/>
    </xf>
    <xf numFmtId="0" fontId="6" fillId="4" borderId="16" xfId="0" applyFont="1" applyFill="1" applyBorder="1" applyAlignment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  <protection locked="0"/>
    </xf>
    <xf numFmtId="0" fontId="1" fillId="0" borderId="0" xfId="0" applyFont="1" applyBorder="1" applyAlignment="1">
      <alignment horizontal="center"/>
      <protection locked="0"/>
    </xf>
    <xf numFmtId="0" fontId="21" fillId="0" borderId="0" xfId="0" applyFont="1" applyBorder="1" applyAlignment="1">
      <alignment horizontal="center"/>
      <protection locked="0"/>
    </xf>
    <xf numFmtId="20" fontId="12" fillId="0" borderId="33" xfId="0" applyNumberFormat="1" applyFont="1" applyBorder="1" applyAlignment="1">
      <alignment horizontal="center"/>
      <protection locked="0"/>
    </xf>
    <xf numFmtId="0" fontId="59" fillId="4" borderId="16" xfId="0" applyFont="1" applyFill="1" applyBorder="1" applyAlignment="1">
      <alignment horizontal="center" vertical="center"/>
      <protection locked="0"/>
    </xf>
    <xf numFmtId="0" fontId="66" fillId="0" borderId="0" xfId="0" applyFont="1" applyBorder="1" applyAlignment="1">
      <alignment horizontal="center" vertical="center"/>
      <protection locked="0"/>
    </xf>
    <xf numFmtId="0" fontId="12" fillId="0" borderId="35" xfId="0" applyFont="1" applyBorder="1" applyAlignment="1">
      <alignment horizontal="center"/>
      <protection locked="0"/>
    </xf>
    <xf numFmtId="0" fontId="12" fillId="0" borderId="36" xfId="0" applyFont="1" applyBorder="1" applyAlignment="1">
      <alignment horizontal="center"/>
      <protection locked="0"/>
    </xf>
    <xf numFmtId="20" fontId="12" fillId="0" borderId="25" xfId="0" applyNumberFormat="1" applyFont="1" applyBorder="1" applyAlignment="1">
      <alignment horizontal="center"/>
      <protection locked="0"/>
    </xf>
    <xf numFmtId="0" fontId="36" fillId="0" borderId="37" xfId="0" applyFont="1" applyBorder="1" applyAlignment="1">
      <alignment horizontal="left" vertical="center" indent="1"/>
      <protection locked="0"/>
    </xf>
    <xf numFmtId="0" fontId="81" fillId="0" borderId="2" xfId="0" applyFont="1" applyBorder="1" applyAlignment="1" applyProtection="1">
      <alignment horizontal="center" vertical="center"/>
      <protection locked="0"/>
    </xf>
    <xf numFmtId="0" fontId="80" fillId="0" borderId="2" xfId="0" applyFont="1" applyBorder="1" applyAlignment="1" applyProtection="1">
      <alignment horizontal="center" vertical="center"/>
      <protection locked="0"/>
    </xf>
    <xf numFmtId="0" fontId="80" fillId="0" borderId="2" xfId="0" applyFont="1" applyBorder="1" applyAlignment="1">
      <alignment horizontal="center" vertical="center"/>
      <protection locked="0"/>
    </xf>
    <xf numFmtId="0" fontId="81" fillId="0" borderId="2" xfId="0" applyFont="1" applyBorder="1" applyAlignment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>
      <alignment horizontal="left" vertical="center"/>
      <protection locked="0"/>
    </xf>
    <xf numFmtId="0" fontId="34" fillId="0" borderId="2" xfId="0" applyFont="1" applyBorder="1" applyAlignment="1">
      <alignment horizontal="center" vertical="center"/>
      <protection locked="0"/>
    </xf>
    <xf numFmtId="0" fontId="52" fillId="0" borderId="2" xfId="0" applyFont="1" applyBorder="1" applyAlignment="1">
      <alignment horizontal="left" vertical="center"/>
      <protection locked="0"/>
    </xf>
    <xf numFmtId="0" fontId="46" fillId="0" borderId="2" xfId="0" applyFont="1" applyBorder="1" applyAlignment="1">
      <alignment horizontal="left" vertical="center"/>
      <protection locked="0"/>
    </xf>
    <xf numFmtId="0" fontId="55" fillId="0" borderId="2" xfId="0" applyFont="1" applyBorder="1" applyAlignment="1">
      <alignment horizontal="center" vertical="center"/>
      <protection locked="0"/>
    </xf>
    <xf numFmtId="164" fontId="17" fillId="0" borderId="2" xfId="0" applyNumberFormat="1" applyFont="1" applyBorder="1" applyAlignment="1" applyProtection="1">
      <alignment vertical="center"/>
      <protection locked="0"/>
    </xf>
    <xf numFmtId="1" fontId="6" fillId="0" borderId="2" xfId="0" applyNumberFormat="1" applyFont="1" applyBorder="1" applyAlignment="1" applyProtection="1">
      <alignment vertical="center"/>
      <protection locked="0"/>
    </xf>
    <xf numFmtId="0" fontId="49" fillId="0" borderId="2" xfId="0" applyFont="1" applyBorder="1" applyAlignment="1">
      <alignment horizontal="center" vertical="center"/>
      <protection locked="0"/>
    </xf>
    <xf numFmtId="0" fontId="86" fillId="0" borderId="0" xfId="5" applyFont="1" applyAlignment="1">
      <alignment horizontal="center"/>
      <protection locked="0"/>
    </xf>
    <xf numFmtId="1" fontId="85" fillId="0" borderId="0" xfId="5" applyNumberFormat="1" applyAlignment="1">
      <alignment horizontal="center"/>
      <protection locked="0"/>
    </xf>
    <xf numFmtId="0" fontId="87" fillId="0" borderId="0" xfId="5" applyFont="1">
      <protection locked="0"/>
    </xf>
    <xf numFmtId="1" fontId="87" fillId="0" borderId="0" xfId="5" applyNumberFormat="1" applyFont="1" applyFill="1" applyAlignment="1">
      <alignment horizontal="center"/>
      <protection locked="0"/>
    </xf>
    <xf numFmtId="0" fontId="85" fillId="0" borderId="0" xfId="5" applyAlignment="1">
      <alignment horizontal="center"/>
      <protection locked="0"/>
    </xf>
    <xf numFmtId="164" fontId="85" fillId="0" borderId="0" xfId="5" applyNumberFormat="1">
      <protection locked="0"/>
    </xf>
    <xf numFmtId="0" fontId="88" fillId="0" borderId="0" xfId="5" applyFont="1" applyFill="1" applyAlignment="1">
      <alignment horizontal="center"/>
      <protection locked="0"/>
    </xf>
    <xf numFmtId="0" fontId="88" fillId="0" borderId="0" xfId="5" applyFont="1" applyAlignment="1">
      <alignment horizontal="center"/>
      <protection locked="0"/>
    </xf>
    <xf numFmtId="0" fontId="85" fillId="0" borderId="0" xfId="5">
      <protection locked="0"/>
    </xf>
    <xf numFmtId="0" fontId="85" fillId="9" borderId="0" xfId="5" applyFill="1" applyAlignment="1">
      <alignment horizontal="center"/>
      <protection locked="0"/>
    </xf>
    <xf numFmtId="0" fontId="85" fillId="0" borderId="0" xfId="5" applyFill="1" applyAlignment="1">
      <alignment horizontal="center"/>
      <protection locked="0"/>
    </xf>
    <xf numFmtId="0" fontId="13" fillId="0" borderId="0" xfId="5" applyFont="1" applyBorder="1" applyAlignment="1" applyProtection="1">
      <alignment horizontal="center" wrapText="1"/>
      <protection locked="0"/>
    </xf>
    <xf numFmtId="1" fontId="86" fillId="9" borderId="1" xfId="5" applyNumberFormat="1" applyFont="1" applyFill="1" applyBorder="1" applyAlignment="1" applyProtection="1">
      <alignment horizontal="center" vertical="center" textRotation="180" wrapText="1"/>
      <protection locked="0"/>
    </xf>
    <xf numFmtId="1" fontId="91" fillId="9" borderId="1" xfId="5" applyNumberFormat="1" applyFont="1" applyFill="1" applyBorder="1" applyAlignment="1" applyProtection="1">
      <alignment horizontal="center" vertical="center" textRotation="180" wrapText="1"/>
      <protection locked="0"/>
    </xf>
    <xf numFmtId="1" fontId="92" fillId="9" borderId="1" xfId="5" applyNumberFormat="1" applyFont="1" applyFill="1" applyBorder="1" applyAlignment="1" applyProtection="1">
      <alignment horizontal="center" vertical="center" textRotation="180" wrapText="1"/>
      <protection locked="0"/>
    </xf>
    <xf numFmtId="0" fontId="94" fillId="9" borderId="1" xfId="3" applyFont="1" applyFill="1" applyBorder="1" applyAlignment="1">
      <alignment horizontal="center" vertical="center" textRotation="180" wrapText="1"/>
    </xf>
    <xf numFmtId="0" fontId="52" fillId="10" borderId="1" xfId="3" applyFont="1" applyFill="1" applyBorder="1" applyAlignment="1">
      <alignment horizontal="center" vertical="center"/>
    </xf>
    <xf numFmtId="0" fontId="91" fillId="9" borderId="1" xfId="5" applyFont="1" applyFill="1" applyBorder="1" applyAlignment="1" applyProtection="1">
      <alignment horizontal="center" vertical="center" wrapText="1"/>
      <protection locked="0"/>
    </xf>
    <xf numFmtId="0" fontId="95" fillId="11" borderId="1" xfId="5" applyFont="1" applyFill="1" applyBorder="1" applyAlignment="1" applyProtection="1">
      <alignment horizontal="center" vertical="center" wrapText="1"/>
      <protection locked="0"/>
    </xf>
    <xf numFmtId="1" fontId="86" fillId="10" borderId="1" xfId="5" applyNumberFormat="1" applyFont="1" applyFill="1" applyBorder="1" applyAlignment="1" applyProtection="1">
      <alignment horizontal="center" vertical="center" wrapText="1"/>
      <protection locked="0"/>
    </xf>
    <xf numFmtId="164" fontId="91" fillId="9" borderId="1" xfId="5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5" applyFont="1" applyAlignment="1" applyProtection="1">
      <alignment horizontal="center" vertical="center" wrapText="1"/>
      <protection locked="0"/>
    </xf>
    <xf numFmtId="1" fontId="91" fillId="0" borderId="2" xfId="5" applyNumberFormat="1" applyFont="1" applyFill="1" applyBorder="1" applyAlignment="1" applyProtection="1">
      <alignment horizontal="center"/>
      <protection locked="0"/>
    </xf>
    <xf numFmtId="0" fontId="49" fillId="0" borderId="2" xfId="3" applyFont="1" applyFill="1" applyBorder="1" applyAlignment="1">
      <alignment horizontal="left"/>
    </xf>
    <xf numFmtId="0" fontId="34" fillId="0" borderId="2" xfId="3" applyFont="1" applyFill="1" applyBorder="1" applyAlignment="1">
      <alignment horizontal="center"/>
    </xf>
    <xf numFmtId="0" fontId="52" fillId="0" borderId="2" xfId="3" applyFont="1" applyFill="1" applyBorder="1" applyAlignment="1">
      <alignment horizontal="left"/>
    </xf>
    <xf numFmtId="0" fontId="46" fillId="0" borderId="2" xfId="3" applyFont="1" applyFill="1" applyBorder="1" applyAlignment="1">
      <alignment horizontal="left"/>
    </xf>
    <xf numFmtId="0" fontId="55" fillId="0" borderId="2" xfId="3" applyFont="1" applyFill="1" applyBorder="1" applyAlignment="1">
      <alignment horizontal="center"/>
    </xf>
    <xf numFmtId="0" fontId="95" fillId="0" borderId="2" xfId="3" applyFont="1" applyFill="1" applyBorder="1" applyAlignment="1">
      <alignment horizontal="center"/>
    </xf>
    <xf numFmtId="0" fontId="95" fillId="0" borderId="2" xfId="2" applyFont="1" applyFill="1" applyBorder="1" applyAlignment="1" applyProtection="1">
      <alignment horizontal="center" vertical="center"/>
      <protection locked="0"/>
    </xf>
    <xf numFmtId="0" fontId="95" fillId="0" borderId="2" xfId="5" applyFont="1" applyFill="1" applyBorder="1" applyAlignment="1" applyProtection="1">
      <alignment horizontal="center" vertical="center"/>
      <protection locked="0"/>
    </xf>
    <xf numFmtId="0" fontId="97" fillId="11" borderId="2" xfId="2" applyFont="1" applyFill="1" applyBorder="1" applyAlignment="1" applyProtection="1">
      <alignment horizontal="center" vertical="center"/>
      <protection locked="0"/>
    </xf>
    <xf numFmtId="1" fontId="98" fillId="10" borderId="2" xfId="5" applyNumberFormat="1" applyFont="1" applyFill="1" applyBorder="1" applyAlignment="1" applyProtection="1">
      <alignment horizontal="center"/>
      <protection locked="0"/>
    </xf>
    <xf numFmtId="164" fontId="99" fillId="0" borderId="2" xfId="5" applyNumberFormat="1" applyFont="1" applyBorder="1" applyProtection="1">
      <protection locked="0"/>
    </xf>
    <xf numFmtId="1" fontId="94" fillId="0" borderId="2" xfId="5" applyNumberFormat="1" applyFont="1" applyFill="1" applyBorder="1" applyProtection="1">
      <protection locked="0"/>
    </xf>
    <xf numFmtId="0" fontId="30" fillId="0" borderId="0" xfId="1" applyFont="1"/>
    <xf numFmtId="0" fontId="31" fillId="0" borderId="0" xfId="1" applyFont="1" applyAlignment="1">
      <alignment horizontal="left"/>
    </xf>
    <xf numFmtId="0" fontId="32" fillId="0" borderId="0" xfId="1" applyFont="1" applyAlignment="1"/>
    <xf numFmtId="0" fontId="32" fillId="0" borderId="0" xfId="1" applyFont="1"/>
    <xf numFmtId="0" fontId="32" fillId="0" borderId="0" xfId="1" applyFont="1" applyAlignment="1">
      <alignment horizontal="left"/>
    </xf>
    <xf numFmtId="0" fontId="100" fillId="0" borderId="0" xfId="1" applyFont="1" applyAlignment="1">
      <alignment horizontal="left"/>
    </xf>
    <xf numFmtId="0" fontId="93" fillId="0" borderId="0" xfId="1"/>
    <xf numFmtId="0" fontId="10" fillId="10" borderId="38" xfId="4" applyFont="1" applyFill="1" applyBorder="1" applyAlignment="1">
      <alignment horizontal="center" vertical="center"/>
    </xf>
    <xf numFmtId="0" fontId="33" fillId="10" borderId="38" xfId="4" applyFont="1" applyFill="1" applyBorder="1" applyAlignment="1">
      <alignment horizontal="left" vertical="center" textRotation="90" wrapText="1"/>
    </xf>
    <xf numFmtId="0" fontId="10" fillId="10" borderId="39" xfId="4" applyFont="1" applyFill="1" applyBorder="1" applyAlignment="1">
      <alignment horizontal="center" vertical="center"/>
    </xf>
    <xf numFmtId="0" fontId="10" fillId="10" borderId="38" xfId="4" applyFont="1" applyFill="1" applyBorder="1" applyAlignment="1">
      <alignment horizontal="center" vertical="center" wrapText="1"/>
    </xf>
    <xf numFmtId="0" fontId="69" fillId="10" borderId="38" xfId="4" applyFont="1" applyFill="1" applyBorder="1" applyAlignment="1">
      <alignment horizontal="left" vertical="center" textRotation="90" wrapText="1"/>
    </xf>
    <xf numFmtId="0" fontId="101" fillId="13" borderId="40" xfId="4" applyFont="1" applyFill="1" applyBorder="1" applyAlignment="1">
      <alignment horizontal="left" vertical="center" textRotation="90" wrapText="1"/>
    </xf>
    <xf numFmtId="0" fontId="83" fillId="14" borderId="40" xfId="4" applyFont="1" applyFill="1" applyBorder="1" applyAlignment="1">
      <alignment horizontal="center" vertical="center" wrapText="1"/>
    </xf>
    <xf numFmtId="0" fontId="22" fillId="10" borderId="41" xfId="4" applyFont="1" applyFill="1" applyBorder="1" applyAlignment="1">
      <alignment horizontal="center"/>
    </xf>
    <xf numFmtId="0" fontId="34" fillId="0" borderId="42" xfId="4" applyFont="1" applyFill="1" applyBorder="1" applyAlignment="1">
      <alignment horizontal="center"/>
    </xf>
    <xf numFmtId="0" fontId="22" fillId="0" borderId="42" xfId="4" applyFont="1" applyFill="1" applyBorder="1" applyAlignment="1">
      <alignment horizontal="left"/>
    </xf>
    <xf numFmtId="0" fontId="21" fillId="0" borderId="42" xfId="4" applyFont="1" applyFill="1" applyBorder="1" applyAlignment="1">
      <alignment horizontal="left"/>
    </xf>
    <xf numFmtId="0" fontId="22" fillId="0" borderId="42" xfId="1" applyFont="1" applyBorder="1" applyAlignment="1">
      <alignment horizontal="center" vertical="center"/>
    </xf>
    <xf numFmtId="0" fontId="79" fillId="0" borderId="42" xfId="4" applyFont="1" applyFill="1" applyBorder="1" applyAlignment="1">
      <alignment horizontal="left"/>
    </xf>
    <xf numFmtId="0" fontId="92" fillId="13" borderId="42" xfId="4" applyFont="1" applyFill="1" applyBorder="1" applyAlignment="1">
      <alignment horizontal="left" vertical="center"/>
    </xf>
    <xf numFmtId="0" fontId="82" fillId="14" borderId="42" xfId="4" applyFont="1" applyFill="1" applyBorder="1" applyAlignment="1">
      <alignment horizontal="center" vertical="center"/>
    </xf>
    <xf numFmtId="0" fontId="103" fillId="14" borderId="42" xfId="4" applyFont="1" applyFill="1" applyBorder="1" applyAlignment="1">
      <alignment horizontal="center" vertical="center"/>
    </xf>
    <xf numFmtId="0" fontId="43" fillId="0" borderId="42" xfId="4" applyFont="1" applyFill="1" applyBorder="1" applyAlignment="1">
      <alignment horizontal="left"/>
    </xf>
    <xf numFmtId="0" fontId="92" fillId="9" borderId="42" xfId="4" applyFont="1" applyFill="1" applyBorder="1" applyAlignment="1">
      <alignment horizontal="left" vertical="center"/>
    </xf>
    <xf numFmtId="0" fontId="34" fillId="0" borderId="42" xfId="3" applyFont="1" applyFill="1" applyBorder="1" applyAlignment="1">
      <alignment horizontal="center"/>
    </xf>
    <xf numFmtId="0" fontId="22" fillId="0" borderId="42" xfId="3" applyFont="1" applyFill="1" applyBorder="1" applyAlignment="1">
      <alignment horizontal="left"/>
    </xf>
    <xf numFmtId="0" fontId="82" fillId="14" borderId="42" xfId="3" applyFont="1" applyFill="1" applyBorder="1" applyAlignment="1">
      <alignment horizontal="center" vertical="center"/>
    </xf>
    <xf numFmtId="0" fontId="103" fillId="14" borderId="42" xfId="3" applyFont="1" applyFill="1" applyBorder="1" applyAlignment="1">
      <alignment horizontal="center" vertical="center"/>
    </xf>
    <xf numFmtId="0" fontId="21" fillId="0" borderId="42" xfId="3" applyFont="1" applyFill="1" applyBorder="1" applyAlignment="1">
      <alignment horizontal="left"/>
    </xf>
    <xf numFmtId="0" fontId="82" fillId="14" borderId="42" xfId="3" applyFont="1" applyFill="1" applyBorder="1" applyAlignment="1">
      <alignment horizontal="left" vertical="center"/>
    </xf>
    <xf numFmtId="0" fontId="79" fillId="0" borderId="42" xfId="3" applyFont="1" applyFill="1" applyBorder="1" applyAlignment="1">
      <alignment horizontal="left"/>
    </xf>
    <xf numFmtId="0" fontId="104" fillId="9" borderId="43" xfId="5" applyFont="1" applyFill="1" applyBorder="1" applyAlignment="1" applyProtection="1">
      <alignment horizontal="center" vertical="center" wrapText="1"/>
      <protection locked="0"/>
    </xf>
    <xf numFmtId="1" fontId="91" fillId="0" borderId="3" xfId="5" applyNumberFormat="1" applyFont="1" applyFill="1" applyBorder="1" applyAlignment="1" applyProtection="1">
      <alignment horizontal="center"/>
      <protection locked="0"/>
    </xf>
    <xf numFmtId="0" fontId="15" fillId="0" borderId="3" xfId="5" applyFont="1" applyFill="1" applyBorder="1" applyAlignment="1" applyProtection="1">
      <alignment horizontal="center" vertical="center" wrapText="1"/>
      <protection locked="0"/>
    </xf>
    <xf numFmtId="0" fontId="34" fillId="0" borderId="3" xfId="3" applyFont="1" applyFill="1" applyBorder="1" applyAlignment="1">
      <alignment horizontal="center"/>
    </xf>
    <xf numFmtId="0" fontId="49" fillId="0" borderId="3" xfId="3" applyFont="1" applyFill="1" applyBorder="1" applyAlignment="1">
      <alignment horizontal="left"/>
    </xf>
    <xf numFmtId="0" fontId="22" fillId="0" borderId="3" xfId="3" applyFont="1" applyFill="1" applyBorder="1" applyAlignment="1">
      <alignment horizontal="left"/>
    </xf>
    <xf numFmtId="0" fontId="21" fillId="0" borderId="3" xfId="3" applyFont="1" applyFill="1" applyBorder="1" applyAlignment="1">
      <alignment horizontal="left"/>
    </xf>
    <xf numFmtId="0" fontId="43" fillId="0" borderId="3" xfId="3" applyFont="1" applyFill="1" applyBorder="1" applyAlignment="1">
      <alignment horizontal="left"/>
    </xf>
    <xf numFmtId="0" fontId="9" fillId="0" borderId="3" xfId="2" applyFont="1" applyFill="1" applyBorder="1" applyAlignment="1" applyProtection="1">
      <alignment horizontal="left" vertical="center" indent="1"/>
      <protection locked="0"/>
    </xf>
    <xf numFmtId="0" fontId="9" fillId="0" borderId="3" xfId="2" applyFont="1" applyFill="1" applyBorder="1" applyAlignment="1" applyProtection="1">
      <alignment horizontal="center" vertical="center"/>
      <protection locked="0"/>
    </xf>
    <xf numFmtId="0" fontId="7" fillId="0" borderId="3" xfId="5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 applyProtection="1">
      <alignment horizontal="center" vertical="center"/>
      <protection locked="0"/>
    </xf>
    <xf numFmtId="0" fontId="105" fillId="11" borderId="3" xfId="5" applyFont="1" applyFill="1" applyBorder="1" applyAlignment="1" applyProtection="1">
      <alignment horizontal="center"/>
      <protection locked="0"/>
    </xf>
    <xf numFmtId="1" fontId="106" fillId="10" borderId="3" xfId="5" applyNumberFormat="1" applyFont="1" applyFill="1" applyBorder="1" applyAlignment="1" applyProtection="1">
      <alignment horizontal="center"/>
      <protection locked="0"/>
    </xf>
    <xf numFmtId="164" fontId="107" fillId="0" borderId="3" xfId="5" applyNumberFormat="1" applyFont="1" applyBorder="1" applyProtection="1">
      <protection locked="0"/>
    </xf>
    <xf numFmtId="1" fontId="91" fillId="0" borderId="3" xfId="5" applyNumberFormat="1" applyFont="1" applyFill="1" applyBorder="1" applyProtection="1">
      <protection locked="0"/>
    </xf>
    <xf numFmtId="0" fontId="49" fillId="0" borderId="2" xfId="4" applyFont="1" applyFill="1" applyBorder="1" applyAlignment="1">
      <alignment horizontal="left"/>
    </xf>
    <xf numFmtId="0" fontId="34" fillId="0" borderId="2" xfId="4" applyFont="1" applyFill="1" applyBorder="1" applyAlignment="1">
      <alignment horizontal="center"/>
    </xf>
    <xf numFmtId="0" fontId="108" fillId="0" borderId="2" xfId="4" applyFont="1" applyFill="1" applyBorder="1" applyAlignment="1">
      <alignment horizontal="left"/>
    </xf>
    <xf numFmtId="0" fontId="109" fillId="0" borderId="2" xfId="4" applyFont="1" applyFill="1" applyBorder="1" applyAlignment="1">
      <alignment horizontal="left"/>
    </xf>
    <xf numFmtId="0" fontId="55" fillId="0" borderId="2" xfId="4" applyFont="1" applyFill="1" applyBorder="1" applyAlignment="1">
      <alignment horizontal="center"/>
    </xf>
    <xf numFmtId="0" fontId="95" fillId="0" borderId="2" xfId="4" applyFont="1" applyFill="1" applyBorder="1" applyAlignment="1">
      <alignment horizontal="center"/>
    </xf>
    <xf numFmtId="0" fontId="110" fillId="0" borderId="2" xfId="2" applyFont="1" applyFill="1" applyBorder="1" applyAlignment="1" applyProtection="1">
      <alignment horizontal="center" vertical="center"/>
      <protection locked="0"/>
    </xf>
    <xf numFmtId="0" fontId="110" fillId="0" borderId="2" xfId="5" applyFont="1" applyFill="1" applyBorder="1" applyAlignment="1" applyProtection="1">
      <alignment horizontal="center" vertical="center"/>
      <protection locked="0"/>
    </xf>
    <xf numFmtId="0" fontId="49" fillId="0" borderId="2" xfId="4" applyFont="1" applyFill="1" applyBorder="1" applyAlignment="1">
      <alignment horizontal="left" vertical="center"/>
    </xf>
    <xf numFmtId="0" fontId="34" fillId="0" borderId="2" xfId="4" applyFont="1" applyFill="1" applyBorder="1" applyAlignment="1">
      <alignment horizontal="center" vertical="center"/>
    </xf>
    <xf numFmtId="0" fontId="108" fillId="0" borderId="2" xfId="4" applyFont="1" applyFill="1" applyBorder="1" applyAlignment="1">
      <alignment horizontal="left" vertical="center"/>
    </xf>
    <xf numFmtId="0" fontId="109" fillId="0" borderId="2" xfId="4" applyFont="1" applyFill="1" applyBorder="1" applyAlignment="1">
      <alignment horizontal="left" vertical="center"/>
    </xf>
    <xf numFmtId="0" fontId="55" fillId="0" borderId="2" xfId="4" applyFont="1" applyFill="1" applyBorder="1" applyAlignment="1">
      <alignment horizontal="center" vertical="center"/>
    </xf>
    <xf numFmtId="0" fontId="111" fillId="0" borderId="2" xfId="4" applyFont="1" applyFill="1" applyBorder="1" applyAlignment="1">
      <alignment horizontal="center" vertical="center"/>
    </xf>
    <xf numFmtId="0" fontId="112" fillId="0" borderId="2" xfId="2" applyFont="1" applyFill="1" applyBorder="1" applyAlignment="1" applyProtection="1">
      <alignment horizontal="center" vertical="center"/>
      <protection locked="0"/>
    </xf>
    <xf numFmtId="0" fontId="111" fillId="0" borderId="2" xfId="2" applyFont="1" applyFill="1" applyBorder="1" applyAlignment="1" applyProtection="1">
      <alignment horizontal="center" vertical="center"/>
      <protection locked="0"/>
    </xf>
    <xf numFmtId="0" fontId="111" fillId="0" borderId="2" xfId="5" applyFont="1" applyFill="1" applyBorder="1" applyAlignment="1" applyProtection="1">
      <alignment horizontal="center" vertical="center"/>
      <protection locked="0"/>
    </xf>
    <xf numFmtId="0" fontId="112" fillId="0" borderId="2" xfId="4" applyFont="1" applyFill="1" applyBorder="1" applyAlignment="1">
      <alignment horizontal="center" vertical="center"/>
    </xf>
    <xf numFmtId="0" fontId="112" fillId="0" borderId="2" xfId="5" applyFont="1" applyFill="1" applyBorder="1" applyAlignment="1" applyProtection="1">
      <alignment horizontal="center" vertical="center"/>
      <protection locked="0"/>
    </xf>
    <xf numFmtId="0" fontId="108" fillId="0" borderId="2" xfId="3" applyFont="1" applyFill="1" applyBorder="1" applyAlignment="1">
      <alignment horizontal="left"/>
    </xf>
    <xf numFmtId="0" fontId="109" fillId="0" borderId="2" xfId="3" applyFont="1" applyFill="1" applyBorder="1" applyAlignment="1">
      <alignment horizontal="left"/>
    </xf>
    <xf numFmtId="0" fontId="111" fillId="0" borderId="2" xfId="3" applyFont="1" applyFill="1" applyBorder="1" applyAlignment="1">
      <alignment horizontal="center"/>
    </xf>
    <xf numFmtId="0" fontId="110" fillId="0" borderId="2" xfId="4" applyFont="1" applyFill="1" applyBorder="1" applyAlignment="1">
      <alignment horizontal="center"/>
    </xf>
    <xf numFmtId="0" fontId="108" fillId="0" borderId="3" xfId="3" applyFont="1" applyFill="1" applyBorder="1" applyAlignment="1">
      <alignment horizontal="left"/>
    </xf>
    <xf numFmtId="0" fontId="109" fillId="0" borderId="3" xfId="3" applyFont="1" applyFill="1" applyBorder="1" applyAlignment="1">
      <alignment horizontal="left"/>
    </xf>
    <xf numFmtId="0" fontId="55" fillId="0" borderId="3" xfId="3" applyFont="1" applyFill="1" applyBorder="1" applyAlignment="1">
      <alignment horizontal="center"/>
    </xf>
    <xf numFmtId="0" fontId="95" fillId="0" borderId="3" xfId="3" applyFont="1" applyFill="1" applyBorder="1" applyAlignment="1">
      <alignment horizontal="center"/>
    </xf>
    <xf numFmtId="0" fontId="95" fillId="0" borderId="3" xfId="2" applyFont="1" applyFill="1" applyBorder="1" applyAlignment="1" applyProtection="1">
      <alignment horizontal="center" vertical="center"/>
      <protection locked="0"/>
    </xf>
    <xf numFmtId="0" fontId="95" fillId="0" borderId="3" xfId="5" applyFont="1" applyFill="1" applyBorder="1" applyAlignment="1" applyProtection="1">
      <alignment horizontal="center" vertical="center"/>
      <protection locked="0"/>
    </xf>
    <xf numFmtId="0" fontId="97" fillId="11" borderId="3" xfId="2" applyFont="1" applyFill="1" applyBorder="1" applyAlignment="1" applyProtection="1">
      <alignment horizontal="center" vertical="center"/>
      <protection locked="0"/>
    </xf>
    <xf numFmtId="1" fontId="98" fillId="10" borderId="3" xfId="5" applyNumberFormat="1" applyFont="1" applyFill="1" applyBorder="1" applyAlignment="1" applyProtection="1">
      <alignment horizontal="center"/>
      <protection locked="0"/>
    </xf>
    <xf numFmtId="164" fontId="99" fillId="0" borderId="3" xfId="5" applyNumberFormat="1" applyFont="1" applyBorder="1" applyProtection="1">
      <protection locked="0"/>
    </xf>
    <xf numFmtId="1" fontId="94" fillId="0" borderId="3" xfId="5" applyNumberFormat="1" applyFont="1" applyFill="1" applyBorder="1" applyProtection="1">
      <protection locked="0"/>
    </xf>
    <xf numFmtId="0" fontId="49" fillId="0" borderId="2" xfId="4" applyFont="1" applyFill="1" applyBorder="1" applyAlignment="1">
      <alignment horizontal="center"/>
    </xf>
    <xf numFmtId="0" fontId="122" fillId="0" borderId="0" xfId="5" applyFont="1" applyAlignment="1" applyProtection="1">
      <alignment horizontal="center" vertical="center" wrapText="1"/>
      <protection locked="0"/>
    </xf>
    <xf numFmtId="0" fontId="49" fillId="0" borderId="3" xfId="4" applyFont="1" applyFill="1" applyBorder="1" applyAlignment="1">
      <alignment horizontal="left" vertical="center"/>
    </xf>
    <xf numFmtId="0" fontId="34" fillId="0" borderId="3" xfId="4" applyFont="1" applyFill="1" applyBorder="1" applyAlignment="1">
      <alignment horizontal="center" vertical="center"/>
    </xf>
    <xf numFmtId="0" fontId="108" fillId="0" borderId="3" xfId="4" applyFont="1" applyFill="1" applyBorder="1" applyAlignment="1">
      <alignment horizontal="left" vertical="center"/>
    </xf>
    <xf numFmtId="0" fontId="109" fillId="0" borderId="3" xfId="4" applyFont="1" applyFill="1" applyBorder="1" applyAlignment="1">
      <alignment horizontal="left" vertical="center"/>
    </xf>
    <xf numFmtId="0" fontId="55" fillId="0" borderId="3" xfId="4" applyFont="1" applyFill="1" applyBorder="1" applyAlignment="1">
      <alignment horizontal="center" vertical="center"/>
    </xf>
    <xf numFmtId="0" fontId="111" fillId="0" borderId="3" xfId="4" applyFont="1" applyFill="1" applyBorder="1" applyAlignment="1">
      <alignment horizontal="center" vertical="center"/>
    </xf>
    <xf numFmtId="0" fontId="112" fillId="0" borderId="3" xfId="2" applyFont="1" applyFill="1" applyBorder="1" applyAlignment="1" applyProtection="1">
      <alignment horizontal="center" vertical="center"/>
      <protection locked="0"/>
    </xf>
    <xf numFmtId="0" fontId="111" fillId="0" borderId="3" xfId="2" applyFont="1" applyFill="1" applyBorder="1" applyAlignment="1" applyProtection="1">
      <alignment horizontal="center" vertical="center"/>
      <protection locked="0"/>
    </xf>
    <xf numFmtId="0" fontId="112" fillId="0" borderId="3" xfId="5" applyFont="1" applyFill="1" applyBorder="1" applyAlignment="1" applyProtection="1">
      <alignment horizontal="center" vertical="center"/>
      <protection locked="0"/>
    </xf>
    <xf numFmtId="0" fontId="110" fillId="0" borderId="3" xfId="2" applyFont="1" applyFill="1" applyBorder="1" applyAlignment="1" applyProtection="1">
      <alignment horizontal="center" vertical="center"/>
      <protection locked="0"/>
    </xf>
    <xf numFmtId="0" fontId="49" fillId="0" borderId="1" xfId="3" applyFont="1" applyFill="1" applyBorder="1" applyAlignment="1">
      <alignment horizontal="left"/>
    </xf>
    <xf numFmtId="0" fontId="34" fillId="0" borderId="1" xfId="3" applyFont="1" applyFill="1" applyBorder="1" applyAlignment="1">
      <alignment horizontal="center"/>
    </xf>
    <xf numFmtId="0" fontId="108" fillId="0" borderId="1" xfId="3" applyFont="1" applyFill="1" applyBorder="1" applyAlignment="1">
      <alignment horizontal="left"/>
    </xf>
    <xf numFmtId="0" fontId="109" fillId="0" borderId="1" xfId="3" applyFont="1" applyFill="1" applyBorder="1" applyAlignment="1">
      <alignment horizontal="left"/>
    </xf>
    <xf numFmtId="0" fontId="55" fillId="0" borderId="1" xfId="3" applyFont="1" applyFill="1" applyBorder="1" applyAlignment="1">
      <alignment horizontal="center"/>
    </xf>
    <xf numFmtId="0" fontId="95" fillId="0" borderId="1" xfId="3" applyFont="1" applyFill="1" applyBorder="1" applyAlignment="1">
      <alignment horizontal="center"/>
    </xf>
    <xf numFmtId="0" fontId="111" fillId="0" borderId="1" xfId="2" applyFont="1" applyFill="1" applyBorder="1" applyAlignment="1" applyProtection="1">
      <alignment horizontal="center" vertical="center"/>
      <protection locked="0"/>
    </xf>
    <xf numFmtId="0" fontId="95" fillId="0" borderId="1" xfId="2" applyFont="1" applyFill="1" applyBorder="1" applyAlignment="1" applyProtection="1">
      <alignment horizontal="center" vertical="center"/>
      <protection locked="0"/>
    </xf>
    <xf numFmtId="0" fontId="95" fillId="0" borderId="1" xfId="5" applyFont="1" applyFill="1" applyBorder="1" applyAlignment="1" applyProtection="1">
      <alignment horizontal="center" vertical="center"/>
      <protection locked="0"/>
    </xf>
    <xf numFmtId="0" fontId="97" fillId="11" borderId="1" xfId="2" applyFont="1" applyFill="1" applyBorder="1" applyAlignment="1" applyProtection="1">
      <alignment horizontal="center" vertical="center"/>
      <protection locked="0"/>
    </xf>
    <xf numFmtId="1" fontId="98" fillId="10" borderId="1" xfId="5" applyNumberFormat="1" applyFont="1" applyFill="1" applyBorder="1" applyAlignment="1" applyProtection="1">
      <alignment horizontal="center"/>
      <protection locked="0"/>
    </xf>
    <xf numFmtId="164" fontId="99" fillId="0" borderId="1" xfId="5" applyNumberFormat="1" applyFont="1" applyBorder="1" applyProtection="1">
      <protection locked="0"/>
    </xf>
    <xf numFmtId="1" fontId="94" fillId="0" borderId="1" xfId="5" applyNumberFormat="1" applyFont="1" applyFill="1" applyBorder="1" applyProtection="1">
      <protection locked="0"/>
    </xf>
    <xf numFmtId="0" fontId="52" fillId="0" borderId="3" xfId="3" applyFont="1" applyFill="1" applyBorder="1" applyAlignment="1">
      <alignment horizontal="left"/>
    </xf>
    <xf numFmtId="0" fontId="46" fillId="0" borderId="3" xfId="3" applyFont="1" applyFill="1" applyBorder="1" applyAlignment="1">
      <alignment horizontal="left"/>
    </xf>
    <xf numFmtId="0" fontId="52" fillId="0" borderId="2" xfId="4" applyFont="1" applyFill="1" applyBorder="1" applyAlignment="1">
      <alignment horizontal="left" vertical="center"/>
    </xf>
    <xf numFmtId="0" fontId="46" fillId="0" borderId="2" xfId="4" applyFont="1" applyFill="1" applyBorder="1" applyAlignment="1">
      <alignment horizontal="left" vertical="center"/>
    </xf>
    <xf numFmtId="0" fontId="52" fillId="0" borderId="2" xfId="4" applyFont="1" applyFill="1" applyBorder="1" applyAlignment="1">
      <alignment horizontal="left"/>
    </xf>
    <xf numFmtId="0" fontId="46" fillId="0" borderId="2" xfId="4" applyFont="1" applyFill="1" applyBorder="1" applyAlignment="1">
      <alignment horizontal="left"/>
    </xf>
    <xf numFmtId="0" fontId="57" fillId="0" borderId="2" xfId="2" applyFont="1" applyFill="1" applyBorder="1" applyAlignment="1" applyProtection="1">
      <alignment horizontal="center" vertical="center"/>
      <protection locked="0"/>
    </xf>
    <xf numFmtId="0" fontId="49" fillId="0" borderId="2" xfId="4" applyFont="1" applyFill="1" applyBorder="1" applyAlignment="1">
      <alignment horizontal="center" vertical="center"/>
    </xf>
    <xf numFmtId="0" fontId="102" fillId="15" borderId="2" xfId="3" applyFont="1" applyFill="1" applyBorder="1" applyAlignment="1">
      <alignment horizontal="left"/>
    </xf>
    <xf numFmtId="0" fontId="113" fillId="15" borderId="2" xfId="3" applyFont="1" applyFill="1" applyBorder="1" applyAlignment="1">
      <alignment horizontal="left"/>
    </xf>
    <xf numFmtId="0" fontId="102" fillId="15" borderId="2" xfId="4" applyFont="1" applyFill="1" applyBorder="1" applyAlignment="1">
      <alignment horizontal="left"/>
    </xf>
    <xf numFmtId="0" fontId="113" fillId="15" borderId="2" xfId="4" applyFont="1" applyFill="1" applyBorder="1" applyAlignment="1">
      <alignment horizontal="left"/>
    </xf>
    <xf numFmtId="0" fontId="102" fillId="15" borderId="2" xfId="4" applyFont="1" applyFill="1" applyBorder="1" applyAlignment="1">
      <alignment horizontal="left" vertical="center"/>
    </xf>
    <xf numFmtId="0" fontId="113" fillId="15" borderId="2" xfId="4" applyFont="1" applyFill="1" applyBorder="1" applyAlignment="1">
      <alignment horizontal="left" vertical="center"/>
    </xf>
    <xf numFmtId="1" fontId="114" fillId="0" borderId="2" xfId="5" applyNumberFormat="1" applyFont="1" applyFill="1" applyBorder="1" applyProtection="1">
      <protection locked="0"/>
    </xf>
    <xf numFmtId="1" fontId="92" fillId="13" borderId="42" xfId="4" applyNumberFormat="1" applyFont="1" applyFill="1" applyBorder="1" applyAlignment="1">
      <alignment horizontal="left" vertical="center"/>
    </xf>
    <xf numFmtId="1" fontId="110" fillId="0" borderId="2" xfId="5" applyNumberFormat="1" applyFont="1" applyFill="1" applyBorder="1" applyAlignment="1" applyProtection="1">
      <alignment horizontal="center"/>
      <protection locked="0"/>
    </xf>
    <xf numFmtId="1" fontId="123" fillId="0" borderId="2" xfId="5" applyNumberFormat="1" applyFont="1" applyFill="1" applyBorder="1" applyAlignment="1" applyProtection="1">
      <alignment horizontal="center"/>
      <protection locked="0"/>
    </xf>
    <xf numFmtId="1" fontId="110" fillId="0" borderId="1" xfId="5" applyNumberFormat="1" applyFont="1" applyFill="1" applyBorder="1" applyAlignment="1" applyProtection="1">
      <alignment horizontal="center"/>
      <protection locked="0"/>
    </xf>
    <xf numFmtId="0" fontId="49" fillId="0" borderId="0" xfId="3" applyFont="1" applyFill="1" applyBorder="1" applyAlignment="1">
      <alignment horizontal="left"/>
    </xf>
    <xf numFmtId="0" fontId="34" fillId="0" borderId="0" xfId="3" applyFont="1" applyFill="1" applyBorder="1" applyAlignment="1">
      <alignment horizontal="center"/>
    </xf>
    <xf numFmtId="0" fontId="108" fillId="0" borderId="0" xfId="3" applyFont="1" applyFill="1" applyBorder="1" applyAlignment="1">
      <alignment horizontal="left"/>
    </xf>
    <xf numFmtId="0" fontId="109" fillId="0" borderId="0" xfId="3" applyFont="1" applyFill="1" applyBorder="1" applyAlignment="1">
      <alignment horizontal="left"/>
    </xf>
    <xf numFmtId="0" fontId="55" fillId="0" borderId="0" xfId="3" applyFont="1" applyFill="1" applyBorder="1" applyAlignment="1">
      <alignment horizontal="center"/>
    </xf>
    <xf numFmtId="0" fontId="95" fillId="0" borderId="0" xfId="3" applyFont="1" applyFill="1" applyBorder="1" applyAlignment="1">
      <alignment horizontal="center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0" fontId="49" fillId="0" borderId="2" xfId="3" applyFont="1" applyFill="1" applyBorder="1" applyAlignment="1">
      <alignment horizontal="left" vertical="center"/>
    </xf>
    <xf numFmtId="0" fontId="34" fillId="0" borderId="2" xfId="3" applyFont="1" applyFill="1" applyBorder="1" applyAlignment="1">
      <alignment horizontal="center" vertical="center"/>
    </xf>
    <xf numFmtId="0" fontId="108" fillId="0" borderId="2" xfId="3" applyFont="1" applyFill="1" applyBorder="1" applyAlignment="1">
      <alignment horizontal="left" vertical="center"/>
    </xf>
    <xf numFmtId="0" fontId="109" fillId="0" borderId="2" xfId="3" applyFont="1" applyFill="1" applyBorder="1" applyAlignment="1">
      <alignment horizontal="left" vertical="center"/>
    </xf>
    <xf numFmtId="0" fontId="55" fillId="0" borderId="2" xfId="3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0" fontId="49" fillId="0" borderId="3" xfId="3" applyFont="1" applyFill="1" applyBorder="1" applyAlignment="1">
      <alignment horizontal="left" vertical="center"/>
    </xf>
    <xf numFmtId="0" fontId="34" fillId="0" borderId="3" xfId="3" applyFont="1" applyFill="1" applyBorder="1" applyAlignment="1">
      <alignment horizontal="center" vertical="center"/>
    </xf>
    <xf numFmtId="0" fontId="55" fillId="0" borderId="3" xfId="3" applyFont="1" applyFill="1" applyBorder="1" applyAlignment="1">
      <alignment horizontal="center" vertical="center"/>
    </xf>
    <xf numFmtId="0" fontId="49" fillId="0" borderId="1" xfId="4" applyFont="1" applyFill="1" applyBorder="1" applyAlignment="1">
      <alignment horizontal="left" vertical="center"/>
    </xf>
    <xf numFmtId="0" fontId="34" fillId="0" borderId="1" xfId="4" applyFont="1" applyFill="1" applyBorder="1" applyAlignment="1">
      <alignment horizontal="center" vertical="center"/>
    </xf>
    <xf numFmtId="0" fontId="55" fillId="0" borderId="1" xfId="4" applyFont="1" applyFill="1" applyBorder="1" applyAlignment="1">
      <alignment horizontal="center" vertical="center"/>
    </xf>
    <xf numFmtId="0" fontId="51" fillId="0" borderId="1" xfId="0" applyFont="1" applyBorder="1" applyAlignment="1" applyProtection="1">
      <alignment horizontal="center" vertical="center"/>
      <protection locked="0"/>
    </xf>
    <xf numFmtId="0" fontId="49" fillId="0" borderId="1" xfId="3" applyFont="1" applyFill="1" applyBorder="1" applyAlignment="1">
      <alignment horizontal="left" vertical="center"/>
    </xf>
    <xf numFmtId="0" fontId="34" fillId="0" borderId="1" xfId="3" applyFont="1" applyFill="1" applyBorder="1" applyAlignment="1">
      <alignment horizontal="center" vertical="center"/>
    </xf>
    <xf numFmtId="0" fontId="108" fillId="0" borderId="1" xfId="3" applyFont="1" applyFill="1" applyBorder="1" applyAlignment="1">
      <alignment horizontal="left" vertical="center"/>
    </xf>
    <xf numFmtId="0" fontId="109" fillId="0" borderId="1" xfId="3" applyFont="1" applyFill="1" applyBorder="1" applyAlignment="1">
      <alignment horizontal="left" vertical="center"/>
    </xf>
    <xf numFmtId="0" fontId="55" fillId="0" borderId="1" xfId="3" applyFont="1" applyFill="1" applyBorder="1" applyAlignment="1">
      <alignment horizontal="center" vertical="center"/>
    </xf>
    <xf numFmtId="0" fontId="52" fillId="0" borderId="3" xfId="4" applyFont="1" applyFill="1" applyBorder="1" applyAlignment="1">
      <alignment horizontal="left" vertical="center"/>
    </xf>
    <xf numFmtId="0" fontId="115" fillId="0" borderId="3" xfId="4" applyFont="1" applyFill="1" applyBorder="1" applyAlignment="1">
      <alignment horizontal="left" vertical="center"/>
    </xf>
    <xf numFmtId="0" fontId="115" fillId="0" borderId="2" xfId="4" applyFont="1" applyFill="1" applyBorder="1" applyAlignment="1">
      <alignment horizontal="left" vertical="center"/>
    </xf>
    <xf numFmtId="0" fontId="52" fillId="0" borderId="3" xfId="3" applyFont="1" applyFill="1" applyBorder="1" applyAlignment="1">
      <alignment horizontal="left" vertical="center"/>
    </xf>
    <xf numFmtId="0" fontId="115" fillId="0" borderId="3" xfId="3" applyFont="1" applyFill="1" applyBorder="1" applyAlignment="1">
      <alignment horizontal="left" vertical="center"/>
    </xf>
    <xf numFmtId="0" fontId="52" fillId="0" borderId="2" xfId="3" applyFont="1" applyFill="1" applyBorder="1" applyAlignment="1">
      <alignment horizontal="left" vertical="center"/>
    </xf>
    <xf numFmtId="0" fontId="115" fillId="0" borderId="2" xfId="3" applyFont="1" applyFill="1" applyBorder="1" applyAlignment="1">
      <alignment horizontal="left" vertical="center"/>
    </xf>
    <xf numFmtId="0" fontId="52" fillId="0" borderId="1" xfId="4" applyFont="1" applyFill="1" applyBorder="1" applyAlignment="1">
      <alignment horizontal="left" vertical="center"/>
    </xf>
    <xf numFmtId="0" fontId="115" fillId="0" borderId="1" xfId="4" applyFont="1" applyFill="1" applyBorder="1" applyAlignment="1">
      <alignment horizontal="left" vertical="center"/>
    </xf>
    <xf numFmtId="1" fontId="59" fillId="7" borderId="13" xfId="0" applyNumberFormat="1" applyFont="1" applyFill="1" applyBorder="1" applyAlignment="1" applyProtection="1">
      <alignment horizontal="center" vertical="center"/>
      <protection locked="0"/>
    </xf>
    <xf numFmtId="1" fontId="59" fillId="7" borderId="17" xfId="0" applyNumberFormat="1" applyFont="1" applyFill="1" applyBorder="1" applyAlignment="1" applyProtection="1">
      <alignment horizontal="center" vertical="center"/>
      <protection locked="0"/>
    </xf>
    <xf numFmtId="0" fontId="116" fillId="0" borderId="1" xfId="0" applyFont="1" applyBorder="1" applyAlignment="1">
      <alignment horizontal="left" vertical="center"/>
      <protection locked="0"/>
    </xf>
    <xf numFmtId="0" fontId="48" fillId="0" borderId="16" xfId="0" applyFont="1" applyBorder="1" applyAlignment="1">
      <alignment horizontal="center" vertical="center"/>
      <protection locked="0"/>
    </xf>
    <xf numFmtId="0" fontId="61" fillId="4" borderId="16" xfId="0" applyFont="1" applyFill="1" applyBorder="1" applyAlignment="1">
      <alignment horizontal="center" vertical="center"/>
      <protection locked="0"/>
    </xf>
    <xf numFmtId="0" fontId="116" fillId="0" borderId="11" xfId="0" applyFont="1" applyBorder="1" applyAlignment="1">
      <alignment horizontal="left" vertical="center"/>
      <protection locked="0"/>
    </xf>
    <xf numFmtId="0" fontId="48" fillId="0" borderId="11" xfId="0" applyFont="1" applyBorder="1" applyAlignment="1">
      <alignment horizontal="center" vertical="center"/>
      <protection locked="0"/>
    </xf>
    <xf numFmtId="0" fontId="61" fillId="4" borderId="12" xfId="0" applyFont="1" applyFill="1" applyBorder="1" applyAlignment="1">
      <alignment horizontal="center" vertical="center"/>
      <protection locked="0"/>
    </xf>
    <xf numFmtId="0" fontId="117" fillId="0" borderId="11" xfId="0" applyFont="1" applyBorder="1" applyAlignment="1">
      <alignment horizontal="center" vertical="center"/>
      <protection locked="0"/>
    </xf>
    <xf numFmtId="0" fontId="22" fillId="0" borderId="0" xfId="0" applyFont="1" applyBorder="1" applyAlignment="1">
      <alignment horizontal="left" vertical="center"/>
      <protection locked="0"/>
    </xf>
    <xf numFmtId="0" fontId="118" fillId="0" borderId="0" xfId="0" applyFont="1" applyBorder="1" applyAlignment="1">
      <alignment horizontal="left" vertical="center"/>
      <protection locked="0"/>
    </xf>
    <xf numFmtId="0" fontId="119" fillId="0" borderId="0" xfId="0" applyFont="1" applyBorder="1" applyAlignment="1">
      <alignment horizontal="left" vertical="center"/>
      <protection locked="0"/>
    </xf>
    <xf numFmtId="0" fontId="56" fillId="0" borderId="16" xfId="0" applyFont="1" applyBorder="1" applyAlignment="1">
      <alignment horizontal="left" vertical="center"/>
      <protection locked="0"/>
    </xf>
    <xf numFmtId="0" fontId="56" fillId="0" borderId="12" xfId="0" applyFont="1" applyBorder="1" applyAlignment="1">
      <alignment horizontal="left" vertical="center"/>
      <protection locked="0"/>
    </xf>
    <xf numFmtId="0" fontId="52" fillId="7" borderId="1" xfId="0" applyFont="1" applyFill="1" applyBorder="1" applyAlignment="1">
      <alignment horizontal="center" vertical="center" wrapText="1"/>
      <protection locked="0"/>
    </xf>
    <xf numFmtId="0" fontId="124" fillId="16" borderId="2" xfId="3" applyFont="1" applyFill="1" applyBorder="1" applyAlignment="1">
      <alignment horizontal="center"/>
    </xf>
    <xf numFmtId="0" fontId="110" fillId="17" borderId="2" xfId="3" applyFont="1" applyFill="1" applyBorder="1" applyAlignment="1">
      <alignment horizontal="center" vertical="center"/>
    </xf>
    <xf numFmtId="0" fontId="95" fillId="17" borderId="2" xfId="2" applyFont="1" applyFill="1" applyBorder="1" applyAlignment="1" applyProtection="1">
      <alignment horizontal="center" vertical="center"/>
      <protection locked="0"/>
    </xf>
    <xf numFmtId="0" fontId="110" fillId="17" borderId="2" xfId="2" applyFont="1" applyFill="1" applyBorder="1" applyAlignment="1" applyProtection="1">
      <alignment horizontal="center" vertical="center"/>
      <protection locked="0"/>
    </xf>
    <xf numFmtId="0" fontId="95" fillId="17" borderId="2" xfId="5" applyFont="1" applyFill="1" applyBorder="1" applyAlignment="1" applyProtection="1">
      <alignment horizontal="center" vertical="center"/>
      <protection locked="0"/>
    </xf>
    <xf numFmtId="0" fontId="95" fillId="17" borderId="2" xfId="4" applyFont="1" applyFill="1" applyBorder="1" applyAlignment="1">
      <alignment horizontal="center" vertical="center"/>
    </xf>
    <xf numFmtId="0" fontId="110" fillId="17" borderId="2" xfId="5" applyFont="1" applyFill="1" applyBorder="1" applyAlignment="1" applyProtection="1">
      <alignment horizontal="center" vertical="center"/>
      <protection locked="0"/>
    </xf>
    <xf numFmtId="0" fontId="110" fillId="17" borderId="2" xfId="4" applyFont="1" applyFill="1" applyBorder="1" applyAlignment="1">
      <alignment horizontal="center" vertical="center"/>
    </xf>
    <xf numFmtId="0" fontId="110" fillId="17" borderId="1" xfId="3" applyFont="1" applyFill="1" applyBorder="1" applyAlignment="1">
      <alignment horizontal="center" vertical="center"/>
    </xf>
    <xf numFmtId="0" fontId="95" fillId="17" borderId="1" xfId="2" applyFont="1" applyFill="1" applyBorder="1" applyAlignment="1" applyProtection="1">
      <alignment horizontal="center" vertical="center"/>
      <protection locked="0"/>
    </xf>
    <xf numFmtId="0" fontId="110" fillId="17" borderId="1" xfId="2" applyFont="1" applyFill="1" applyBorder="1" applyAlignment="1" applyProtection="1">
      <alignment horizontal="center" vertical="center"/>
      <protection locked="0"/>
    </xf>
    <xf numFmtId="0" fontId="95" fillId="17" borderId="1" xfId="5" applyFont="1" applyFill="1" applyBorder="1" applyAlignment="1" applyProtection="1">
      <alignment horizontal="center" vertical="center"/>
      <protection locked="0"/>
    </xf>
    <xf numFmtId="0" fontId="95" fillId="17" borderId="3" xfId="4" applyFont="1" applyFill="1" applyBorder="1" applyAlignment="1">
      <alignment horizontal="center" vertical="center"/>
    </xf>
    <xf numFmtId="0" fontId="110" fillId="17" borderId="3" xfId="2" applyFont="1" applyFill="1" applyBorder="1" applyAlignment="1" applyProtection="1">
      <alignment horizontal="center" vertical="center"/>
      <protection locked="0"/>
    </xf>
    <xf numFmtId="0" fontId="95" fillId="17" borderId="3" xfId="5" applyFont="1" applyFill="1" applyBorder="1" applyAlignment="1" applyProtection="1">
      <alignment horizontal="center" vertical="center"/>
      <protection locked="0"/>
    </xf>
    <xf numFmtId="0" fontId="95" fillId="17" borderId="3" xfId="3" applyFont="1" applyFill="1" applyBorder="1" applyAlignment="1">
      <alignment horizontal="center" vertical="center"/>
    </xf>
    <xf numFmtId="0" fontId="95" fillId="17" borderId="3" xfId="2" applyFont="1" applyFill="1" applyBorder="1" applyAlignment="1" applyProtection="1">
      <alignment horizontal="center" vertical="center"/>
      <protection locked="0"/>
    </xf>
    <xf numFmtId="0" fontId="110" fillId="17" borderId="3" xfId="5" applyFont="1" applyFill="1" applyBorder="1" applyAlignment="1" applyProtection="1">
      <alignment horizontal="center" vertical="center"/>
      <protection locked="0"/>
    </xf>
    <xf numFmtId="0" fontId="95" fillId="17" borderId="2" xfId="3" applyFont="1" applyFill="1" applyBorder="1" applyAlignment="1">
      <alignment horizontal="center" vertical="center"/>
    </xf>
    <xf numFmtId="0" fontId="110" fillId="17" borderId="3" xfId="4" applyFont="1" applyFill="1" applyBorder="1" applyAlignment="1">
      <alignment horizontal="center" vertical="center"/>
    </xf>
    <xf numFmtId="0" fontId="110" fillId="17" borderId="1" xfId="4" applyFont="1" applyFill="1" applyBorder="1" applyAlignment="1">
      <alignment horizontal="center" vertical="center"/>
    </xf>
    <xf numFmtId="0" fontId="14" fillId="18" borderId="28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left"/>
      <protection locked="0"/>
    </xf>
    <xf numFmtId="0" fontId="48" fillId="0" borderId="16" xfId="0" applyFont="1" applyBorder="1" applyAlignment="1">
      <alignment horizontal="left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111" fillId="0" borderId="44" xfId="2" applyFont="1" applyFill="1" applyBorder="1" applyAlignment="1" applyProtection="1">
      <alignment horizontal="center" vertical="center"/>
      <protection locked="0"/>
    </xf>
    <xf numFmtId="0" fontId="111" fillId="0" borderId="0" xfId="2" applyFont="1" applyFill="1" applyBorder="1" applyAlignment="1" applyProtection="1">
      <alignment horizontal="center" vertical="center"/>
      <protection locked="0"/>
    </xf>
    <xf numFmtId="0" fontId="95" fillId="0" borderId="0" xfId="2" applyFont="1" applyFill="1" applyBorder="1" applyAlignment="1" applyProtection="1">
      <alignment horizontal="center" vertical="center"/>
      <protection locked="0"/>
    </xf>
    <xf numFmtId="0" fontId="95" fillId="0" borderId="0" xfId="5" applyFont="1" applyFill="1" applyBorder="1" applyAlignment="1" applyProtection="1">
      <alignment horizontal="center" vertical="center"/>
      <protection locked="0"/>
    </xf>
    <xf numFmtId="1" fontId="5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protection locked="0"/>
    </xf>
    <xf numFmtId="0" fontId="12" fillId="0" borderId="0" xfId="0" applyFont="1" applyFill="1" applyAlignment="1">
      <protection locked="0"/>
    </xf>
    <xf numFmtId="0" fontId="85" fillId="0" borderId="2" xfId="6" applyNumberFormat="1" applyFont="1" applyFill="1" applyBorder="1" applyAlignment="1">
      <alignment horizontal="center" vertical="center"/>
    </xf>
    <xf numFmtId="0" fontId="0" fillId="0" borderId="0" xfId="0" applyFill="1" applyBorder="1" applyAlignment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85" fillId="0" borderId="5" xfId="6" applyFont="1" applyFill="1" applyBorder="1" applyAlignment="1">
      <alignment horizontal="center"/>
    </xf>
    <xf numFmtId="0" fontId="85" fillId="0" borderId="2" xfId="6" applyFont="1" applyFill="1" applyBorder="1" applyAlignment="1">
      <alignment horizontal="center"/>
    </xf>
    <xf numFmtId="0" fontId="85" fillId="0" borderId="2" xfId="6" applyFont="1" applyFill="1" applyBorder="1"/>
    <xf numFmtId="0" fontId="85" fillId="0" borderId="30" xfId="6" applyFont="1" applyFill="1" applyBorder="1" applyAlignment="1">
      <alignment horizontal="center"/>
    </xf>
    <xf numFmtId="164" fontId="85" fillId="0" borderId="2" xfId="6" applyNumberFormat="1" applyFont="1" applyFill="1" applyBorder="1" applyAlignment="1">
      <alignment horizontal="center"/>
    </xf>
    <xf numFmtId="164" fontId="85" fillId="0" borderId="0" xfId="6" applyNumberFormat="1" applyFont="1" applyFill="1" applyBorder="1"/>
    <xf numFmtId="1" fontId="85" fillId="0" borderId="2" xfId="6" applyNumberFormat="1" applyFont="1" applyFill="1" applyBorder="1" applyAlignment="1">
      <alignment horizontal="center"/>
    </xf>
    <xf numFmtId="1" fontId="85" fillId="0" borderId="30" xfId="6" applyNumberFormat="1" applyFont="1" applyFill="1" applyBorder="1" applyAlignment="1">
      <alignment horizontal="center"/>
    </xf>
    <xf numFmtId="0" fontId="0" fillId="0" borderId="0" xfId="0" applyFill="1" applyAlignment="1" applyProtection="1">
      <protection locked="0"/>
    </xf>
    <xf numFmtId="0" fontId="22" fillId="0" borderId="0" xfId="0" applyFont="1" applyFill="1" applyBorder="1" applyAlignment="1">
      <alignment horizontal="left"/>
      <protection locked="0"/>
    </xf>
    <xf numFmtId="0" fontId="10" fillId="0" borderId="0" xfId="0" applyFont="1" applyFill="1" applyBorder="1" applyAlignment="1">
      <alignment horizontal="left"/>
      <protection locked="0"/>
    </xf>
    <xf numFmtId="0" fontId="7" fillId="0" borderId="0" xfId="0" applyFont="1" applyFill="1" applyBorder="1" applyAlignment="1">
      <alignment horizontal="left"/>
      <protection locked="0"/>
    </xf>
    <xf numFmtId="0" fontId="85" fillId="0" borderId="18" xfId="6" applyFont="1" applyFill="1" applyBorder="1" applyAlignment="1">
      <alignment horizontal="center"/>
    </xf>
    <xf numFmtId="0" fontId="85" fillId="0" borderId="0" xfId="6" applyFont="1" applyFill="1" applyBorder="1" applyAlignment="1">
      <alignment horizontal="center"/>
    </xf>
    <xf numFmtId="0" fontId="85" fillId="0" borderId="0" xfId="6" applyFont="1" applyFill="1" applyBorder="1"/>
    <xf numFmtId="0" fontId="28" fillId="0" borderId="0" xfId="0" applyFont="1" applyFill="1" applyBorder="1" applyAlignment="1">
      <alignment horizontal="left"/>
      <protection locked="0"/>
    </xf>
    <xf numFmtId="0" fontId="85" fillId="0" borderId="21" xfId="6" applyFont="1" applyFill="1" applyBorder="1" applyAlignment="1">
      <alignment horizontal="center"/>
    </xf>
    <xf numFmtId="0" fontId="85" fillId="0" borderId="22" xfId="6" applyFont="1" applyFill="1" applyBorder="1" applyAlignment="1">
      <alignment horizontal="center"/>
    </xf>
    <xf numFmtId="0" fontId="85" fillId="0" borderId="22" xfId="6" applyFont="1" applyFill="1" applyBorder="1"/>
    <xf numFmtId="1" fontId="85" fillId="0" borderId="1" xfId="6" applyNumberFormat="1" applyFont="1" applyFill="1" applyBorder="1" applyAlignment="1">
      <alignment horizontal="center"/>
    </xf>
    <xf numFmtId="1" fontId="85" fillId="0" borderId="17" xfId="6" applyNumberFormat="1" applyFont="1" applyFill="1" applyBorder="1" applyAlignment="1">
      <alignment horizontal="center"/>
    </xf>
    <xf numFmtId="0" fontId="22" fillId="10" borderId="45" xfId="4" applyFont="1" applyFill="1" applyBorder="1" applyAlignment="1">
      <alignment horizontal="center"/>
    </xf>
    <xf numFmtId="0" fontId="10" fillId="12" borderId="41" xfId="4" applyFont="1" applyFill="1" applyBorder="1" applyAlignment="1">
      <alignment horizontal="center" vertical="center"/>
    </xf>
    <xf numFmtId="0" fontId="34" fillId="0" borderId="46" xfId="4" applyFont="1" applyFill="1" applyBorder="1" applyAlignment="1">
      <alignment horizontal="center"/>
    </xf>
    <xf numFmtId="0" fontId="33" fillId="12" borderId="42" xfId="4" applyFont="1" applyFill="1" applyBorder="1" applyAlignment="1">
      <alignment horizontal="left" vertical="center" wrapText="1"/>
    </xf>
    <xf numFmtId="0" fontId="22" fillId="0" borderId="46" xfId="4" applyFont="1" applyFill="1" applyBorder="1" applyAlignment="1">
      <alignment horizontal="left"/>
    </xf>
    <xf numFmtId="0" fontId="10" fillId="12" borderId="42" xfId="4" applyFont="1" applyFill="1" applyBorder="1" applyAlignment="1">
      <alignment horizontal="center" vertical="center"/>
    </xf>
    <xf numFmtId="0" fontId="21" fillId="0" borderId="46" xfId="4" applyFont="1" applyFill="1" applyBorder="1" applyAlignment="1">
      <alignment horizontal="left"/>
    </xf>
    <xf numFmtId="0" fontId="22" fillId="0" borderId="46" xfId="1" applyFont="1" applyBorder="1" applyAlignment="1">
      <alignment horizontal="center" vertical="center"/>
    </xf>
    <xf numFmtId="0" fontId="79" fillId="0" borderId="46" xfId="4" applyFont="1" applyFill="1" applyBorder="1" applyAlignment="1">
      <alignment horizontal="left"/>
    </xf>
    <xf numFmtId="0" fontId="22" fillId="12" borderId="42" xfId="4" applyFont="1" applyFill="1" applyBorder="1" applyAlignment="1">
      <alignment horizontal="center" vertical="center"/>
    </xf>
    <xf numFmtId="1" fontId="92" fillId="13" borderId="46" xfId="4" applyNumberFormat="1" applyFont="1" applyFill="1" applyBorder="1" applyAlignment="1">
      <alignment horizontal="left" vertical="center"/>
    </xf>
    <xf numFmtId="0" fontId="49" fillId="13" borderId="42" xfId="4" applyFont="1" applyFill="1" applyBorder="1" applyAlignment="1">
      <alignment horizontal="left" vertical="center"/>
    </xf>
    <xf numFmtId="0" fontId="82" fillId="14" borderId="46" xfId="4" applyFont="1" applyFill="1" applyBorder="1" applyAlignment="1">
      <alignment horizontal="center" vertical="center"/>
    </xf>
    <xf numFmtId="0" fontId="102" fillId="12" borderId="42" xfId="4" applyFont="1" applyFill="1" applyBorder="1" applyAlignment="1">
      <alignment horizontal="center" vertical="center"/>
    </xf>
    <xf numFmtId="0" fontId="103" fillId="14" borderId="46" xfId="4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>
      <alignment horizontal="left"/>
      <protection locked="0"/>
    </xf>
    <xf numFmtId="0" fontId="3" fillId="0" borderId="8" xfId="0" applyFont="1" applyBorder="1" applyAlignment="1" applyProtection="1">
      <alignment horizontal="center" vertical="center" textRotation="90"/>
      <protection locked="0"/>
    </xf>
    <xf numFmtId="0" fontId="0" fillId="0" borderId="20" xfId="0" applyBorder="1" applyAlignment="1">
      <protection locked="0"/>
    </xf>
    <xf numFmtId="0" fontId="0" fillId="0" borderId="24" xfId="0" applyBorder="1" applyAlignment="1">
      <protection locked="0"/>
    </xf>
    <xf numFmtId="0" fontId="3" fillId="0" borderId="8" xfId="0" applyFont="1" applyBorder="1" applyAlignment="1">
      <alignment horizontal="center" vertical="center" textRotation="90"/>
      <protection locked="0"/>
    </xf>
    <xf numFmtId="0" fontId="29" fillId="6" borderId="0" xfId="0" applyFont="1" applyFill="1" applyBorder="1" applyAlignment="1">
      <alignment horizontal="left"/>
      <protection locked="0"/>
    </xf>
    <xf numFmtId="0" fontId="67" fillId="6" borderId="0" xfId="0" applyFont="1" applyFill="1" applyBorder="1" applyAlignment="1">
      <alignment horizontal="left"/>
      <protection locked="0"/>
    </xf>
    <xf numFmtId="0" fontId="3" fillId="6" borderId="0" xfId="0" applyFont="1" applyFill="1" applyAlignment="1">
      <alignment horizontal="center" wrapText="1"/>
      <protection locked="0"/>
    </xf>
    <xf numFmtId="0" fontId="3" fillId="6" borderId="0" xfId="0" applyFont="1" applyFill="1" applyAlignment="1">
      <alignment wrapText="1"/>
      <protection locked="0"/>
    </xf>
    <xf numFmtId="0" fontId="60" fillId="6" borderId="0" xfId="0" applyFont="1" applyFill="1" applyAlignment="1">
      <alignment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>
      <alignment horizontal="center" vertical="center" textRotation="90"/>
      <protection locked="0"/>
    </xf>
    <xf numFmtId="0" fontId="3" fillId="0" borderId="20" xfId="0" applyFont="1" applyBorder="1" applyAlignment="1">
      <alignment horizontal="center" vertical="center" textRotation="90"/>
      <protection locked="0"/>
    </xf>
    <xf numFmtId="0" fontId="121" fillId="0" borderId="47" xfId="6" applyFont="1" applyFill="1" applyBorder="1" applyAlignment="1">
      <alignment horizontal="center" vertical="top" wrapText="1"/>
    </xf>
    <xf numFmtId="0" fontId="85" fillId="0" borderId="48" xfId="6" applyFont="1" applyFill="1" applyBorder="1" applyAlignment="1">
      <alignment horizontal="center" vertical="top" wrapText="1"/>
    </xf>
    <xf numFmtId="0" fontId="85" fillId="0" borderId="49" xfId="6" applyFont="1" applyFill="1" applyBorder="1" applyAlignment="1">
      <alignment horizontal="center" vertical="top" wrapText="1"/>
    </xf>
    <xf numFmtId="0" fontId="85" fillId="0" borderId="5" xfId="6" applyNumberFormat="1" applyFont="1" applyFill="1" applyBorder="1" applyAlignment="1">
      <alignment horizontal="center" vertical="center" wrapText="1"/>
    </xf>
    <xf numFmtId="0" fontId="85" fillId="0" borderId="2" xfId="6" applyNumberFormat="1" applyFont="1" applyFill="1" applyBorder="1" applyAlignment="1">
      <alignment horizontal="center" vertical="center" wrapText="1"/>
    </xf>
    <xf numFmtId="0" fontId="85" fillId="0" borderId="30" xfId="6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  <protection locked="0"/>
    </xf>
    <xf numFmtId="0" fontId="58" fillId="0" borderId="0" xfId="0" applyFont="1" applyBorder="1" applyAlignment="1">
      <alignment horizontal="left"/>
      <protection locked="0"/>
    </xf>
    <xf numFmtId="0" fontId="89" fillId="9" borderId="25" xfId="5" applyFont="1" applyFill="1" applyBorder="1" applyAlignment="1">
      <alignment horizontal="left" vertical="center"/>
      <protection locked="0"/>
    </xf>
    <xf numFmtId="0" fontId="90" fillId="9" borderId="25" xfId="5" applyFont="1" applyFill="1" applyBorder="1" applyAlignment="1">
      <alignment horizontal="left" vertical="center"/>
      <protection locked="0"/>
    </xf>
    <xf numFmtId="0" fontId="90" fillId="9" borderId="25" xfId="5" applyFont="1" applyFill="1" applyBorder="1" applyAlignment="1">
      <alignment horizontal="left"/>
      <protection locked="0"/>
    </xf>
    <xf numFmtId="0" fontId="20" fillId="3" borderId="25" xfId="0" applyFont="1" applyFill="1" applyBorder="1" applyAlignment="1">
      <alignment horizontal="left" vertical="center"/>
      <protection locked="0"/>
    </xf>
    <xf numFmtId="0" fontId="18" fillId="3" borderId="25" xfId="0" applyFont="1" applyFill="1" applyBorder="1" applyAlignment="1">
      <alignment horizontal="left" vertical="center"/>
      <protection locked="0"/>
    </xf>
    <xf numFmtId="0" fontId="18" fillId="3" borderId="25" xfId="0" applyFont="1" applyFill="1" applyBorder="1" applyAlignment="1">
      <alignment horizontal="left"/>
      <protection locked="0"/>
    </xf>
    <xf numFmtId="0" fontId="44" fillId="10" borderId="50" xfId="4" applyFont="1" applyFill="1" applyBorder="1" applyAlignment="1">
      <alignment horizontal="center" vertical="center" wrapText="1"/>
    </xf>
    <xf numFmtId="0" fontId="44" fillId="10" borderId="46" xfId="4" applyFont="1" applyFill="1" applyBorder="1" applyAlignment="1">
      <alignment horizontal="center" vertical="center" wrapText="1"/>
    </xf>
    <xf numFmtId="0" fontId="85" fillId="0" borderId="46" xfId="5" applyBorder="1" applyAlignment="1">
      <alignment horizontal="center" vertical="center" wrapText="1"/>
      <protection locked="0"/>
    </xf>
    <xf numFmtId="0" fontId="1" fillId="0" borderId="32" xfId="0" applyFont="1" applyBorder="1" applyAlignment="1">
      <alignment horizontal="center"/>
      <protection locked="0"/>
    </xf>
    <xf numFmtId="0" fontId="1" fillId="0" borderId="25" xfId="0" applyFont="1" applyBorder="1" applyAlignment="1">
      <alignment horizontal="center"/>
      <protection locked="0"/>
    </xf>
    <xf numFmtId="0" fontId="1" fillId="0" borderId="36" xfId="0" applyFont="1" applyBorder="1" applyAlignment="1">
      <alignment horizontal="center"/>
      <protection locked="0"/>
    </xf>
    <xf numFmtId="0" fontId="1" fillId="0" borderId="12" xfId="0" applyFont="1" applyBorder="1" applyAlignment="1">
      <alignment horizontal="center"/>
      <protection locked="0"/>
    </xf>
    <xf numFmtId="0" fontId="1" fillId="0" borderId="48" xfId="0" applyFont="1" applyBorder="1" applyAlignment="1">
      <alignment horizontal="center"/>
      <protection locked="0"/>
    </xf>
    <xf numFmtId="0" fontId="1" fillId="0" borderId="51" xfId="0" applyFont="1" applyBorder="1" applyAlignment="1">
      <alignment horizontal="center"/>
      <protection locked="0"/>
    </xf>
  </cellXfs>
  <cellStyles count="8">
    <cellStyle name="Normal_christmas open registracija" xfId="1"/>
    <cellStyle name="Normal_KLIENTI" xfId="2"/>
    <cellStyle name="Normal_Sheet1" xfId="3"/>
    <cellStyle name="Normal_Sheet1 2" xfId="4"/>
    <cellStyle name="Обычный" xfId="0" builtinId="0"/>
    <cellStyle name="Обычный 2" xfId="5"/>
    <cellStyle name="Обычный 4" xfId="6"/>
    <cellStyle name="Хороший" xfId="7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38512" name="Group 1"/>
        <xdr:cNvGrpSpPr>
          <a:grpSpLocks/>
        </xdr:cNvGrpSpPr>
      </xdr:nvGrpSpPr>
      <xdr:grpSpPr bwMode="auto">
        <a:xfrm>
          <a:off x="4381500" y="0"/>
          <a:ext cx="0" cy="0"/>
          <a:chOff x="631" y="1313"/>
          <a:chExt cx="224" cy="115"/>
        </a:xfrm>
      </xdr:grpSpPr>
      <xdr:pic>
        <xdr:nvPicPr>
          <xdr:cNvPr id="138528" name="Picture 2" descr="strikeT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" y="1313"/>
            <a:ext cx="150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852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1" y="1355"/>
            <a:ext cx="168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38513" name="Group 4"/>
        <xdr:cNvGrpSpPr>
          <a:grpSpLocks/>
        </xdr:cNvGrpSpPr>
      </xdr:nvGrpSpPr>
      <xdr:grpSpPr bwMode="auto">
        <a:xfrm>
          <a:off x="4381500" y="0"/>
          <a:ext cx="0" cy="0"/>
          <a:chOff x="821" y="757"/>
          <a:chExt cx="248" cy="156"/>
        </a:xfrm>
      </xdr:grpSpPr>
      <xdr:pic>
        <xdr:nvPicPr>
          <xdr:cNvPr id="138525" name="Picture 5" descr="rec_sports_logo_guy_reverse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4" y="757"/>
            <a:ext cx="241" cy="1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ln w="9525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</xdr:spPr>
      </xdr:pic>
      <xdr:pic>
        <xdr:nvPicPr>
          <xdr:cNvPr id="138526" name="Picture 6" descr="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1" y="832"/>
            <a:ext cx="5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8527" name="Picture 7" descr="3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764"/>
            <a:ext cx="58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8514" name="AutoShape 8"/>
        <xdr:cNvSpPr>
          <a:spLocks noChangeArrowheads="1"/>
        </xdr:cNvSpPr>
      </xdr:nvSpPr>
      <xdr:spPr bwMode="auto">
        <a:xfrm rot="-5400000">
          <a:off x="4381500" y="0"/>
          <a:ext cx="0" cy="0"/>
        </a:xfrm>
        <a:prstGeom prst="curvedUpArrow">
          <a:avLst>
            <a:gd name="adj1" fmla="val -2147483648"/>
            <a:gd name="adj2" fmla="val -2147483648"/>
            <a:gd name="adj3" fmla="val -2147483648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138515" name="Group 13"/>
        <xdr:cNvGrpSpPr>
          <a:grpSpLocks/>
        </xdr:cNvGrpSpPr>
      </xdr:nvGrpSpPr>
      <xdr:grpSpPr bwMode="auto">
        <a:xfrm>
          <a:off x="5820833" y="0"/>
          <a:ext cx="0" cy="0"/>
          <a:chOff x="631" y="1313"/>
          <a:chExt cx="224" cy="115"/>
        </a:xfrm>
      </xdr:grpSpPr>
      <xdr:pic>
        <xdr:nvPicPr>
          <xdr:cNvPr id="138523" name="Picture 14" descr="strikeT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" y="1313"/>
            <a:ext cx="150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8524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1" y="1355"/>
            <a:ext cx="168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138516" name="Group 16"/>
        <xdr:cNvGrpSpPr>
          <a:grpSpLocks/>
        </xdr:cNvGrpSpPr>
      </xdr:nvGrpSpPr>
      <xdr:grpSpPr bwMode="auto">
        <a:xfrm>
          <a:off x="5820833" y="0"/>
          <a:ext cx="0" cy="0"/>
          <a:chOff x="821" y="757"/>
          <a:chExt cx="248" cy="156"/>
        </a:xfrm>
      </xdr:grpSpPr>
      <xdr:pic>
        <xdr:nvPicPr>
          <xdr:cNvPr id="138520" name="Picture 17" descr="rec_sports_logo_guy_reverse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4" y="757"/>
            <a:ext cx="241" cy="1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ln w="9525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</xdr:spPr>
      </xdr:pic>
      <xdr:pic>
        <xdr:nvPicPr>
          <xdr:cNvPr id="138521" name="Picture 18" descr="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1" y="832"/>
            <a:ext cx="5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8522" name="Picture 19" descr="3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764"/>
            <a:ext cx="58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38517" name="AutoShape 20"/>
        <xdr:cNvSpPr>
          <a:spLocks noChangeArrowheads="1"/>
        </xdr:cNvSpPr>
      </xdr:nvSpPr>
      <xdr:spPr bwMode="auto">
        <a:xfrm rot="-5400000">
          <a:off x="5819775" y="0"/>
          <a:ext cx="0" cy="0"/>
        </a:xfrm>
        <a:prstGeom prst="curvedUpArrow">
          <a:avLst>
            <a:gd name="adj1" fmla="val -2147483648"/>
            <a:gd name="adj2" fmla="val -2147483648"/>
            <a:gd name="adj3" fmla="val -2147483648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328083</xdr:colOff>
      <xdr:row>0</xdr:row>
      <xdr:rowOff>64436</xdr:rowOff>
    </xdr:from>
    <xdr:to>
      <xdr:col>6</xdr:col>
      <xdr:colOff>75578</xdr:colOff>
      <xdr:row>0</xdr:row>
      <xdr:rowOff>645583</xdr:rowOff>
    </xdr:to>
    <xdr:sp macro="" textlink="">
      <xdr:nvSpPr>
        <xdr:cNvPr id="84082" name="WordArt 2"/>
        <xdr:cNvSpPr>
          <a:spLocks noChangeArrowheads="1" noChangeShapeType="1"/>
        </xdr:cNvSpPr>
      </xdr:nvSpPr>
      <xdr:spPr bwMode="auto">
        <a:xfrm>
          <a:off x="1830916" y="64436"/>
          <a:ext cx="2414495" cy="58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Latvijas Boulinga Tūre </a:t>
          </a:r>
        </a:p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</a:t>
          </a:r>
        </a:p>
      </xdr:txBody>
    </xdr:sp>
    <xdr:clientData/>
  </xdr:twoCellAnchor>
  <xdr:twoCellAnchor>
    <xdr:from>
      <xdr:col>0</xdr:col>
      <xdr:colOff>151072</xdr:colOff>
      <xdr:row>0</xdr:row>
      <xdr:rowOff>21166</xdr:rowOff>
    </xdr:from>
    <xdr:to>
      <xdr:col>4</xdr:col>
      <xdr:colOff>656167</xdr:colOff>
      <xdr:row>2</xdr:row>
      <xdr:rowOff>31749</xdr:rowOff>
    </xdr:to>
    <xdr:sp macro="" textlink="">
      <xdr:nvSpPr>
        <xdr:cNvPr id="84083" name="WordArt 3"/>
        <xdr:cNvSpPr>
          <a:spLocks noChangeArrowheads="1" noChangeShapeType="1"/>
        </xdr:cNvSpPr>
      </xdr:nvSpPr>
      <xdr:spPr bwMode="auto">
        <a:xfrm>
          <a:off x="151072" y="21166"/>
          <a:ext cx="2007928" cy="80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lv-LV" sz="2000" b="0" i="0" u="none" strike="noStrike" baseline="0">
              <a:solidFill>
                <a:srgbClr val="FF6600"/>
              </a:solidFill>
              <a:latin typeface="Arial Black"/>
            </a:rPr>
            <a:t>Bowlero MEISTARS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37441" name="Group 1"/>
        <xdr:cNvGrpSpPr>
          <a:grpSpLocks/>
        </xdr:cNvGrpSpPr>
      </xdr:nvGrpSpPr>
      <xdr:grpSpPr bwMode="auto">
        <a:xfrm>
          <a:off x="3552825" y="0"/>
          <a:ext cx="3175" cy="0"/>
          <a:chOff x="631" y="1313"/>
          <a:chExt cx="224" cy="115"/>
        </a:xfrm>
      </xdr:grpSpPr>
      <xdr:pic>
        <xdr:nvPicPr>
          <xdr:cNvPr id="137454" name="Picture 2" descr="strikeT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" y="1313"/>
            <a:ext cx="150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74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1" y="1355"/>
            <a:ext cx="168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31</xdr:col>
      <xdr:colOff>85725</xdr:colOff>
      <xdr:row>2</xdr:row>
      <xdr:rowOff>114300</xdr:rowOff>
    </xdr:from>
    <xdr:to>
      <xdr:col>31</xdr:col>
      <xdr:colOff>361950</xdr:colOff>
      <xdr:row>11</xdr:row>
      <xdr:rowOff>209550</xdr:rowOff>
    </xdr:to>
    <xdr:sp macro="" textlink="">
      <xdr:nvSpPr>
        <xdr:cNvPr id="137442" name="AutoShape 13"/>
        <xdr:cNvSpPr>
          <a:spLocks/>
        </xdr:cNvSpPr>
      </xdr:nvSpPr>
      <xdr:spPr bwMode="auto">
        <a:xfrm>
          <a:off x="15563850" y="1381125"/>
          <a:ext cx="276225" cy="3076575"/>
        </a:xfrm>
        <a:prstGeom prst="rightBrace">
          <a:avLst>
            <a:gd name="adj1" fmla="val 59815"/>
            <a:gd name="adj2" fmla="val 505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18</xdr:col>
      <xdr:colOff>409575</xdr:colOff>
      <xdr:row>0</xdr:row>
      <xdr:rowOff>95250</xdr:rowOff>
    </xdr:from>
    <xdr:to>
      <xdr:col>21</xdr:col>
      <xdr:colOff>123825</xdr:colOff>
      <xdr:row>0</xdr:row>
      <xdr:rowOff>847725</xdr:rowOff>
    </xdr:to>
    <xdr:pic>
      <xdr:nvPicPr>
        <xdr:cNvPr id="137443" name="Picture 18" descr="3-0d3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5250"/>
          <a:ext cx="1276350" cy="752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866775</xdr:rowOff>
    </xdr:to>
    <xdr:sp macro="" textlink="">
      <xdr:nvSpPr>
        <xdr:cNvPr id="82030" name="WordArt 2"/>
        <xdr:cNvSpPr>
          <a:spLocks noChangeArrowheads="1" noChangeShapeType="1"/>
        </xdr:cNvSpPr>
      </xdr:nvSpPr>
      <xdr:spPr bwMode="auto">
        <a:xfrm>
          <a:off x="4419600" y="0"/>
          <a:ext cx="2171700" cy="8763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Deflate">
            <a:avLst>
              <a:gd name="adj" fmla="val 7199"/>
            </a:avLst>
          </a:prstTxWarp>
        </a:bodyPr>
        <a:lstStyle/>
        <a:p>
          <a:pPr algn="ctr" rtl="0">
            <a:buNone/>
          </a:pPr>
          <a:r>
            <a:rPr lang="en-US" sz="18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Times New Roman"/>
              <a:cs typeface="Times New Roman"/>
            </a:rPr>
            <a:t>Latvijas Boulinga Tūre </a:t>
          </a:r>
        </a:p>
        <a:p>
          <a:pPr algn="ctr" rtl="0">
            <a:buNone/>
          </a:pPr>
          <a:r>
            <a:rPr lang="en-US" sz="18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Times New Roman"/>
              <a:cs typeface="Times New Roman"/>
            </a:rPr>
            <a:t>2011-2012. </a:t>
          </a:r>
        </a:p>
        <a:p>
          <a:pPr algn="ctr" rtl="0">
            <a:buNone/>
          </a:pPr>
          <a:r>
            <a:rPr lang="en-US" sz="1800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Times New Roman"/>
              <a:cs typeface="Times New Roman"/>
            </a:rPr>
            <a:t>3.meistars,4.reinga turnīrs</a:t>
          </a:r>
          <a:endParaRPr lang="ru-RU" sz="1800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74815</xdr:colOff>
      <xdr:row>0</xdr:row>
      <xdr:rowOff>91440</xdr:rowOff>
    </xdr:from>
    <xdr:to>
      <xdr:col>9</xdr:col>
      <xdr:colOff>123265</xdr:colOff>
      <xdr:row>0</xdr:row>
      <xdr:rowOff>795618</xdr:rowOff>
    </xdr:to>
    <xdr:sp macro="" textlink="">
      <xdr:nvSpPr>
        <xdr:cNvPr id="108561" name="WordArt 3"/>
        <xdr:cNvSpPr>
          <a:spLocks noChangeArrowheads="1" noChangeShapeType="1"/>
        </xdr:cNvSpPr>
      </xdr:nvSpPr>
      <xdr:spPr bwMode="auto">
        <a:xfrm>
          <a:off x="74815" y="91440"/>
          <a:ext cx="4777332" cy="704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68580" rIns="64008" bIns="0" anchor="t" upright="1"/>
        <a:lstStyle/>
        <a:p>
          <a:pPr algn="ctr" rtl="0">
            <a:defRPr sz="1000"/>
          </a:pPr>
          <a:r>
            <a:rPr lang="lv-LV" sz="3200" b="0" i="0" u="none" strike="noStrike" baseline="0">
              <a:solidFill>
                <a:srgbClr val="FF6600"/>
              </a:solidFill>
              <a:latin typeface="Arial Black"/>
            </a:rPr>
            <a:t>Bowlero MEISTARS</a:t>
          </a:r>
        </a:p>
      </xdr:txBody>
    </xdr:sp>
    <xdr:clientData/>
  </xdr:twoCellAnchor>
  <xdr:twoCellAnchor>
    <xdr:from>
      <xdr:col>31</xdr:col>
      <xdr:colOff>419549</xdr:colOff>
      <xdr:row>0</xdr:row>
      <xdr:rowOff>74815</xdr:rowOff>
    </xdr:from>
    <xdr:to>
      <xdr:col>31</xdr:col>
      <xdr:colOff>419549</xdr:colOff>
      <xdr:row>0</xdr:row>
      <xdr:rowOff>731520</xdr:rowOff>
    </xdr:to>
    <xdr:sp macro="" textlink="">
      <xdr:nvSpPr>
        <xdr:cNvPr id="108565" name="WordArt 3"/>
        <xdr:cNvSpPr>
          <a:spLocks noChangeArrowheads="1" noChangeShapeType="1"/>
        </xdr:cNvSpPr>
      </xdr:nvSpPr>
      <xdr:spPr bwMode="auto">
        <a:xfrm>
          <a:off x="16401011" y="74815"/>
          <a:ext cx="0" cy="65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68580" rIns="64008" bIns="0" anchor="t" upright="1"/>
        <a:lstStyle/>
        <a:p>
          <a:pPr algn="ctr" rtl="0">
            <a:defRPr sz="1000"/>
          </a:pPr>
          <a:r>
            <a:rPr lang="lv-LV" sz="2800" b="0" i="0" u="none" strike="noStrike" baseline="0">
              <a:solidFill>
                <a:srgbClr val="FF6600"/>
              </a:solidFill>
              <a:latin typeface="Arial Black"/>
            </a:rPr>
            <a:t>Bowlero MEISTARS</a:t>
          </a:r>
        </a:p>
      </xdr:txBody>
    </xdr:sp>
    <xdr:clientData/>
  </xdr:twoCellAnchor>
  <xdr:twoCellAnchor>
    <xdr:from>
      <xdr:col>22</xdr:col>
      <xdr:colOff>38100</xdr:colOff>
      <xdr:row>3</xdr:row>
      <xdr:rowOff>47625</xdr:rowOff>
    </xdr:from>
    <xdr:to>
      <xdr:col>23</xdr:col>
      <xdr:colOff>0</xdr:colOff>
      <xdr:row>11</xdr:row>
      <xdr:rowOff>266700</xdr:rowOff>
    </xdr:to>
    <xdr:sp macro="" textlink="">
      <xdr:nvSpPr>
        <xdr:cNvPr id="137447" name="AutoShape 36"/>
        <xdr:cNvSpPr>
          <a:spLocks/>
        </xdr:cNvSpPr>
      </xdr:nvSpPr>
      <xdr:spPr bwMode="auto">
        <a:xfrm>
          <a:off x="10629900" y="1933575"/>
          <a:ext cx="295275" cy="2581275"/>
        </a:xfrm>
        <a:prstGeom prst="rightBrace">
          <a:avLst>
            <a:gd name="adj1" fmla="val 46947"/>
            <a:gd name="adj2" fmla="val 489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419549</xdr:colOff>
      <xdr:row>0</xdr:row>
      <xdr:rowOff>0</xdr:rowOff>
    </xdr:from>
    <xdr:to>
      <xdr:col>31</xdr:col>
      <xdr:colOff>419549</xdr:colOff>
      <xdr:row>0</xdr:row>
      <xdr:rowOff>889462</xdr:rowOff>
    </xdr:to>
    <xdr:sp macro="" textlink="">
      <xdr:nvSpPr>
        <xdr:cNvPr id="108568" name="WordArt 2"/>
        <xdr:cNvSpPr>
          <a:spLocks noChangeArrowheads="1" noChangeShapeType="1"/>
        </xdr:cNvSpPr>
      </xdr:nvSpPr>
      <xdr:spPr bwMode="auto">
        <a:xfrm>
          <a:off x="16401011" y="0"/>
          <a:ext cx="0" cy="88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Latvijas Boulinga Tūre </a:t>
          </a:r>
        </a:p>
        <a:p>
          <a:pPr algn="ctr" rtl="0"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2015-2016. </a:t>
          </a:r>
        </a:p>
        <a:p>
          <a:pPr algn="ctr" rtl="0"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1.meistars,2.reinga turnīrs</a:t>
          </a:r>
        </a:p>
      </xdr:txBody>
    </xdr:sp>
    <xdr:clientData/>
  </xdr:twoCellAnchor>
  <xdr:twoCellAnchor>
    <xdr:from>
      <xdr:col>40</xdr:col>
      <xdr:colOff>104775</xdr:colOff>
      <xdr:row>2</xdr:row>
      <xdr:rowOff>209550</xdr:rowOff>
    </xdr:from>
    <xdr:to>
      <xdr:col>40</xdr:col>
      <xdr:colOff>381000</xdr:colOff>
      <xdr:row>12</xdr:row>
      <xdr:rowOff>57150</xdr:rowOff>
    </xdr:to>
    <xdr:sp macro="" textlink="">
      <xdr:nvSpPr>
        <xdr:cNvPr id="137449" name="AutoShape 13"/>
        <xdr:cNvSpPr>
          <a:spLocks/>
        </xdr:cNvSpPr>
      </xdr:nvSpPr>
      <xdr:spPr bwMode="auto">
        <a:xfrm>
          <a:off x="20345400" y="1476375"/>
          <a:ext cx="276225" cy="3124200"/>
        </a:xfrm>
        <a:prstGeom prst="rightBrace">
          <a:avLst>
            <a:gd name="adj1" fmla="val 60741"/>
            <a:gd name="adj2" fmla="val 505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205513</xdr:colOff>
      <xdr:row>0</xdr:row>
      <xdr:rowOff>84667</xdr:rowOff>
    </xdr:from>
    <xdr:to>
      <xdr:col>33</xdr:col>
      <xdr:colOff>95251</xdr:colOff>
      <xdr:row>0</xdr:row>
      <xdr:rowOff>804334</xdr:rowOff>
    </xdr:to>
    <xdr:sp macro="" textlink="">
      <xdr:nvSpPr>
        <xdr:cNvPr id="108571" name="WordArt 3"/>
        <xdr:cNvSpPr>
          <a:spLocks noChangeArrowheads="1" noChangeShapeType="1"/>
        </xdr:cNvSpPr>
      </xdr:nvSpPr>
      <xdr:spPr bwMode="auto">
        <a:xfrm>
          <a:off x="11201596" y="84667"/>
          <a:ext cx="5128488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68580" rIns="64008" bIns="0" anchor="t" upright="1"/>
        <a:lstStyle/>
        <a:p>
          <a:pPr algn="ctr" rtl="0">
            <a:defRPr sz="1000"/>
          </a:pPr>
          <a:r>
            <a:rPr lang="lv-LV" sz="3600" b="0" i="0" u="none" strike="noStrike" baseline="0">
              <a:solidFill>
                <a:srgbClr val="FF6600"/>
              </a:solidFill>
              <a:latin typeface="Arial Black"/>
            </a:rPr>
            <a:t>Bowlero MEISTARS</a:t>
          </a:r>
        </a:p>
      </xdr:txBody>
    </xdr:sp>
    <xdr:clientData/>
  </xdr:twoCellAnchor>
  <xdr:twoCellAnchor>
    <xdr:from>
      <xdr:col>9</xdr:col>
      <xdr:colOff>347383</xdr:colOff>
      <xdr:row>0</xdr:row>
      <xdr:rowOff>179294</xdr:rowOff>
    </xdr:from>
    <xdr:to>
      <xdr:col>15</xdr:col>
      <xdr:colOff>158206</xdr:colOff>
      <xdr:row>1</xdr:row>
      <xdr:rowOff>100976</xdr:rowOff>
    </xdr:to>
    <xdr:sp macro="" textlink="">
      <xdr:nvSpPr>
        <xdr:cNvPr id="17" name="WordArt 2"/>
        <xdr:cNvSpPr>
          <a:spLocks noChangeArrowheads="1" noChangeShapeType="1"/>
        </xdr:cNvSpPr>
      </xdr:nvSpPr>
      <xdr:spPr bwMode="auto">
        <a:xfrm>
          <a:off x="4885765" y="179294"/>
          <a:ext cx="2365765" cy="85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Latvijas Boulinga Tūre </a:t>
          </a:r>
        </a:p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</a:t>
          </a:r>
        </a:p>
      </xdr:txBody>
    </xdr:sp>
    <xdr:clientData/>
  </xdr:twoCellAnchor>
  <xdr:twoCellAnchor>
    <xdr:from>
      <xdr:col>35</xdr:col>
      <xdr:colOff>1154206</xdr:colOff>
      <xdr:row>0</xdr:row>
      <xdr:rowOff>89648</xdr:rowOff>
    </xdr:from>
    <xdr:to>
      <xdr:col>40</xdr:col>
      <xdr:colOff>46147</xdr:colOff>
      <xdr:row>0</xdr:row>
      <xdr:rowOff>818029</xdr:rowOff>
    </xdr:to>
    <xdr:sp macro="" textlink="">
      <xdr:nvSpPr>
        <xdr:cNvPr id="19" name="WordArt 2"/>
        <xdr:cNvSpPr>
          <a:spLocks noChangeArrowheads="1" noChangeShapeType="1"/>
        </xdr:cNvSpPr>
      </xdr:nvSpPr>
      <xdr:spPr bwMode="auto">
        <a:xfrm>
          <a:off x="17436353" y="89648"/>
          <a:ext cx="2365765" cy="7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Latvijas Boulinga Tūre </a:t>
          </a:r>
        </a:p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</a:t>
          </a:r>
        </a:p>
      </xdr:txBody>
    </xdr:sp>
    <xdr:clientData/>
  </xdr:twoCellAnchor>
  <xdr:twoCellAnchor editAs="oneCell">
    <xdr:from>
      <xdr:col>45</xdr:col>
      <xdr:colOff>428625</xdr:colOff>
      <xdr:row>0</xdr:row>
      <xdr:rowOff>114300</xdr:rowOff>
    </xdr:from>
    <xdr:to>
      <xdr:col>48</xdr:col>
      <xdr:colOff>495300</xdr:colOff>
      <xdr:row>0</xdr:row>
      <xdr:rowOff>866775</xdr:rowOff>
    </xdr:to>
    <xdr:pic>
      <xdr:nvPicPr>
        <xdr:cNvPr id="137453" name="Picture 18" descr="3-0d3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0" y="114300"/>
          <a:ext cx="1266825" cy="752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36502" name="Group 1"/>
        <xdr:cNvGrpSpPr>
          <a:grpSpLocks/>
        </xdr:cNvGrpSpPr>
      </xdr:nvGrpSpPr>
      <xdr:grpSpPr bwMode="auto">
        <a:xfrm>
          <a:off x="2723029" y="0"/>
          <a:ext cx="795618" cy="0"/>
          <a:chOff x="631" y="1313"/>
          <a:chExt cx="224" cy="115"/>
        </a:xfrm>
      </xdr:grpSpPr>
      <xdr:pic>
        <xdr:nvPicPr>
          <xdr:cNvPr id="136506" name="Picture 2" descr="strikeT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" y="1313"/>
            <a:ext cx="150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650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1" y="1355"/>
            <a:ext cx="168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1030941</xdr:colOff>
      <xdr:row>0</xdr:row>
      <xdr:rowOff>103013</xdr:rowOff>
    </xdr:from>
    <xdr:to>
      <xdr:col>11</xdr:col>
      <xdr:colOff>414619</xdr:colOff>
      <xdr:row>0</xdr:row>
      <xdr:rowOff>750794</xdr:rowOff>
    </xdr:to>
    <xdr:sp macro="" textlink="">
      <xdr:nvSpPr>
        <xdr:cNvPr id="5" name="WordArt 3"/>
        <xdr:cNvSpPr>
          <a:spLocks noChangeArrowheads="1" noChangeShapeType="1"/>
        </xdr:cNvSpPr>
      </xdr:nvSpPr>
      <xdr:spPr bwMode="auto">
        <a:xfrm>
          <a:off x="2021541" y="103013"/>
          <a:ext cx="4508128" cy="6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64008" rIns="54864" bIns="0" anchor="t" upright="1"/>
        <a:lstStyle/>
        <a:p>
          <a:pPr algn="ctr" rtl="0">
            <a:defRPr sz="1000"/>
          </a:pPr>
          <a:r>
            <a:rPr lang="lv-LV" sz="2800" b="0" i="0" u="none" strike="noStrike" baseline="0">
              <a:solidFill>
                <a:srgbClr val="FF6600"/>
              </a:solidFill>
              <a:latin typeface="Arial Black"/>
            </a:rPr>
            <a:t>Bowlero MEISTARS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4</xdr:col>
      <xdr:colOff>390525</xdr:colOff>
      <xdr:row>0</xdr:row>
      <xdr:rowOff>828675</xdr:rowOff>
    </xdr:to>
    <xdr:pic>
      <xdr:nvPicPr>
        <xdr:cNvPr id="136504" name="Picture 18" descr="3-0d3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266825" cy="752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403413</xdr:colOff>
      <xdr:row>0</xdr:row>
      <xdr:rowOff>91807</xdr:rowOff>
    </xdr:from>
    <xdr:to>
      <xdr:col>21</xdr:col>
      <xdr:colOff>156884</xdr:colOff>
      <xdr:row>0</xdr:row>
      <xdr:rowOff>784412</xdr:rowOff>
    </xdr:to>
    <xdr:sp macro="" textlink="">
      <xdr:nvSpPr>
        <xdr:cNvPr id="7" name="WordArt 2"/>
        <xdr:cNvSpPr>
          <a:spLocks noChangeArrowheads="1" noChangeShapeType="1"/>
        </xdr:cNvSpPr>
      </xdr:nvSpPr>
      <xdr:spPr bwMode="auto">
        <a:xfrm>
          <a:off x="7070913" y="91807"/>
          <a:ext cx="2563346" cy="69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Latvijas Boulinga Tūre </a:t>
          </a:r>
        </a:p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0</xdr:row>
      <xdr:rowOff>352425</xdr:rowOff>
    </xdr:from>
    <xdr:to>
      <xdr:col>13</xdr:col>
      <xdr:colOff>0</xdr:colOff>
      <xdr:row>0</xdr:row>
      <xdr:rowOff>781050</xdr:rowOff>
    </xdr:to>
    <xdr:grpSp>
      <xdr:nvGrpSpPr>
        <xdr:cNvPr id="134450" name="Group 1"/>
        <xdr:cNvGrpSpPr>
          <a:grpSpLocks/>
        </xdr:cNvGrpSpPr>
      </xdr:nvGrpSpPr>
      <xdr:grpSpPr bwMode="auto">
        <a:xfrm>
          <a:off x="5343525" y="352425"/>
          <a:ext cx="752475" cy="428625"/>
          <a:chOff x="631" y="1313"/>
          <a:chExt cx="224" cy="115"/>
        </a:xfrm>
      </xdr:grpSpPr>
      <xdr:pic>
        <xdr:nvPicPr>
          <xdr:cNvPr id="134454" name="Picture 2" descr="strikeT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" y="1313"/>
            <a:ext cx="150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44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1" y="1355"/>
            <a:ext cx="168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847724</xdr:colOff>
      <xdr:row>0</xdr:row>
      <xdr:rowOff>127115</xdr:rowOff>
    </xdr:from>
    <xdr:to>
      <xdr:col>11</xdr:col>
      <xdr:colOff>49009</xdr:colOff>
      <xdr:row>0</xdr:row>
      <xdr:rowOff>717319</xdr:rowOff>
    </xdr:to>
    <xdr:sp macro="" textlink="">
      <xdr:nvSpPr>
        <xdr:cNvPr id="5" name="WordArt 3"/>
        <xdr:cNvSpPr>
          <a:spLocks noChangeArrowheads="1" noChangeShapeType="1"/>
        </xdr:cNvSpPr>
      </xdr:nvSpPr>
      <xdr:spPr bwMode="auto">
        <a:xfrm>
          <a:off x="1838324" y="127115"/>
          <a:ext cx="3487535" cy="59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64008" rIns="54864" bIns="0" anchor="t" upright="1"/>
        <a:lstStyle/>
        <a:p>
          <a:pPr algn="ctr" rtl="0">
            <a:defRPr sz="1000"/>
          </a:pPr>
          <a:r>
            <a:rPr lang="lv-LV" sz="2400" b="0" i="0" u="none" strike="noStrike" baseline="0">
              <a:solidFill>
                <a:srgbClr val="FF6600"/>
              </a:solidFill>
              <a:latin typeface="Arial Black"/>
            </a:rPr>
            <a:t>Bowlero MEISTARS</a:t>
          </a:r>
        </a:p>
      </xdr:txBody>
    </xdr:sp>
    <xdr:clientData/>
  </xdr:twoCellAnchor>
  <xdr:twoCellAnchor>
    <xdr:from>
      <xdr:col>13</xdr:col>
      <xdr:colOff>180975</xdr:colOff>
      <xdr:row>0</xdr:row>
      <xdr:rowOff>200025</xdr:rowOff>
    </xdr:from>
    <xdr:to>
      <xdr:col>17</xdr:col>
      <xdr:colOff>384565</xdr:colOff>
      <xdr:row>1</xdr:row>
      <xdr:rowOff>10768</xdr:rowOff>
    </xdr:to>
    <xdr:sp macro="" textlink="">
      <xdr:nvSpPr>
        <xdr:cNvPr id="6" name="WordArt 2"/>
        <xdr:cNvSpPr>
          <a:spLocks noChangeArrowheads="1" noChangeShapeType="1"/>
        </xdr:cNvSpPr>
      </xdr:nvSpPr>
      <xdr:spPr bwMode="auto">
        <a:xfrm>
          <a:off x="6276975" y="200025"/>
          <a:ext cx="2365765" cy="70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Latvijas Boulinga Tūre </a:t>
          </a:r>
        </a:p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66675</xdr:rowOff>
    </xdr:from>
    <xdr:to>
      <xdr:col>4</xdr:col>
      <xdr:colOff>381000</xdr:colOff>
      <xdr:row>0</xdr:row>
      <xdr:rowOff>819150</xdr:rowOff>
    </xdr:to>
    <xdr:pic>
      <xdr:nvPicPr>
        <xdr:cNvPr id="134453" name="Picture 18" descr="3-0d3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276350" cy="752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28720" name="Group 1"/>
        <xdr:cNvGrpSpPr>
          <a:grpSpLocks/>
        </xdr:cNvGrpSpPr>
      </xdr:nvGrpSpPr>
      <xdr:grpSpPr bwMode="auto">
        <a:xfrm>
          <a:off x="2714625" y="0"/>
          <a:ext cx="752475" cy="0"/>
          <a:chOff x="631" y="1313"/>
          <a:chExt cx="224" cy="115"/>
        </a:xfrm>
      </xdr:grpSpPr>
      <xdr:pic>
        <xdr:nvPicPr>
          <xdr:cNvPr id="128724" name="Picture 2" descr="strikeT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" y="1313"/>
            <a:ext cx="150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872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1" y="1355"/>
            <a:ext cx="168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847724</xdr:colOff>
      <xdr:row>0</xdr:row>
      <xdr:rowOff>127115</xdr:rowOff>
    </xdr:from>
    <xdr:to>
      <xdr:col>11</xdr:col>
      <xdr:colOff>49009</xdr:colOff>
      <xdr:row>0</xdr:row>
      <xdr:rowOff>717319</xdr:rowOff>
    </xdr:to>
    <xdr:sp macro="" textlink="">
      <xdr:nvSpPr>
        <xdr:cNvPr id="5" name="WordArt 3"/>
        <xdr:cNvSpPr>
          <a:spLocks noChangeArrowheads="1" noChangeShapeType="1"/>
        </xdr:cNvSpPr>
      </xdr:nvSpPr>
      <xdr:spPr bwMode="auto">
        <a:xfrm>
          <a:off x="1838324" y="127115"/>
          <a:ext cx="3297035" cy="59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64008" rIns="54864" bIns="0" anchor="t" upright="1"/>
        <a:lstStyle/>
        <a:p>
          <a:pPr algn="ctr" rtl="0">
            <a:defRPr sz="1000"/>
          </a:pPr>
          <a:r>
            <a:rPr lang="lv-LV" sz="2400" b="0" i="0" u="none" strike="noStrike" baseline="0">
              <a:solidFill>
                <a:srgbClr val="FF6600"/>
              </a:solidFill>
              <a:latin typeface="Arial Black"/>
            </a:rPr>
            <a:t>Bowlero MEISTARS</a:t>
          </a:r>
        </a:p>
      </xdr:txBody>
    </xdr:sp>
    <xdr:clientData/>
  </xdr:twoCellAnchor>
  <xdr:twoCellAnchor>
    <xdr:from>
      <xdr:col>13</xdr:col>
      <xdr:colOff>180975</xdr:colOff>
      <xdr:row>0</xdr:row>
      <xdr:rowOff>200025</xdr:rowOff>
    </xdr:from>
    <xdr:to>
      <xdr:col>17</xdr:col>
      <xdr:colOff>384565</xdr:colOff>
      <xdr:row>1</xdr:row>
      <xdr:rowOff>10768</xdr:rowOff>
    </xdr:to>
    <xdr:sp macro="" textlink="">
      <xdr:nvSpPr>
        <xdr:cNvPr id="6" name="WordArt 2"/>
        <xdr:cNvSpPr>
          <a:spLocks noChangeArrowheads="1" noChangeShapeType="1"/>
        </xdr:cNvSpPr>
      </xdr:nvSpPr>
      <xdr:spPr bwMode="auto">
        <a:xfrm>
          <a:off x="6086475" y="200025"/>
          <a:ext cx="2365765" cy="70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Latvijas Boulinga Tūre </a:t>
          </a:r>
        </a:p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66675</xdr:rowOff>
    </xdr:from>
    <xdr:to>
      <xdr:col>4</xdr:col>
      <xdr:colOff>381000</xdr:colOff>
      <xdr:row>0</xdr:row>
      <xdr:rowOff>819150</xdr:rowOff>
    </xdr:to>
    <xdr:pic>
      <xdr:nvPicPr>
        <xdr:cNvPr id="128723" name="Picture 18" descr="3-0d3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276350" cy="752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39272" name="Group 1"/>
        <xdr:cNvGrpSpPr>
          <a:grpSpLocks/>
        </xdr:cNvGrpSpPr>
      </xdr:nvGrpSpPr>
      <xdr:grpSpPr bwMode="auto">
        <a:xfrm>
          <a:off x="2705100" y="0"/>
          <a:ext cx="752475" cy="0"/>
          <a:chOff x="631" y="1313"/>
          <a:chExt cx="224" cy="115"/>
        </a:xfrm>
      </xdr:grpSpPr>
      <xdr:pic>
        <xdr:nvPicPr>
          <xdr:cNvPr id="139276" name="Picture 2" descr="strikeT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" y="1313"/>
            <a:ext cx="150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927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1" y="1355"/>
            <a:ext cx="168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847724</xdr:colOff>
      <xdr:row>0</xdr:row>
      <xdr:rowOff>127115</xdr:rowOff>
    </xdr:from>
    <xdr:to>
      <xdr:col>11</xdr:col>
      <xdr:colOff>49009</xdr:colOff>
      <xdr:row>0</xdr:row>
      <xdr:rowOff>717319</xdr:rowOff>
    </xdr:to>
    <xdr:sp macro="" textlink="">
      <xdr:nvSpPr>
        <xdr:cNvPr id="7" name="WordArt 3"/>
        <xdr:cNvSpPr>
          <a:spLocks noChangeArrowheads="1" noChangeShapeType="1"/>
        </xdr:cNvSpPr>
      </xdr:nvSpPr>
      <xdr:spPr bwMode="auto">
        <a:xfrm>
          <a:off x="1838324" y="127115"/>
          <a:ext cx="3468485" cy="59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64008" rIns="54864" bIns="0" anchor="t" upright="1"/>
        <a:lstStyle/>
        <a:p>
          <a:pPr algn="ctr" rtl="0">
            <a:defRPr sz="1000"/>
          </a:pPr>
          <a:r>
            <a:rPr lang="lv-LV" sz="2400" b="0" i="0" u="none" strike="noStrike" baseline="0">
              <a:solidFill>
                <a:srgbClr val="FF6600"/>
              </a:solidFill>
              <a:latin typeface="Arial Black"/>
            </a:rPr>
            <a:t>Bowlero MEISTARS</a:t>
          </a:r>
        </a:p>
      </xdr:txBody>
    </xdr:sp>
    <xdr:clientData/>
  </xdr:twoCellAnchor>
  <xdr:twoCellAnchor>
    <xdr:from>
      <xdr:col>13</xdr:col>
      <xdr:colOff>180975</xdr:colOff>
      <xdr:row>0</xdr:row>
      <xdr:rowOff>200025</xdr:rowOff>
    </xdr:from>
    <xdr:to>
      <xdr:col>17</xdr:col>
      <xdr:colOff>384565</xdr:colOff>
      <xdr:row>1</xdr:row>
      <xdr:rowOff>10768</xdr:rowOff>
    </xdr:to>
    <xdr:sp macro="" textlink="">
      <xdr:nvSpPr>
        <xdr:cNvPr id="9" name="WordArt 2"/>
        <xdr:cNvSpPr>
          <a:spLocks noChangeArrowheads="1" noChangeShapeType="1"/>
        </xdr:cNvSpPr>
      </xdr:nvSpPr>
      <xdr:spPr bwMode="auto">
        <a:xfrm>
          <a:off x="6219825" y="200025"/>
          <a:ext cx="2365765" cy="70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Latvijas Boulinga Tūre </a:t>
          </a:r>
        </a:p>
        <a:p>
          <a:pPr algn="ctr" rtl="0">
            <a:lnSpc>
              <a:spcPts val="2200"/>
            </a:lnSpc>
            <a:defRPr sz="1000"/>
          </a:pP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-201</a:t>
          </a: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lv-LV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66675</xdr:rowOff>
    </xdr:from>
    <xdr:to>
      <xdr:col>4</xdr:col>
      <xdr:colOff>304800</xdr:colOff>
      <xdr:row>0</xdr:row>
      <xdr:rowOff>819150</xdr:rowOff>
    </xdr:to>
    <xdr:pic>
      <xdr:nvPicPr>
        <xdr:cNvPr id="139275" name="Picture 18" descr="3-0d3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276350" cy="752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142875</xdr:colOff>
      <xdr:row>18</xdr:row>
      <xdr:rowOff>0</xdr:rowOff>
    </xdr:to>
    <xdr:sp macro="" textlink="">
      <xdr:nvSpPr>
        <xdr:cNvPr id="135419" name="AutoShape 1"/>
        <xdr:cNvSpPr>
          <a:spLocks noChangeArrowheads="1"/>
        </xdr:cNvSpPr>
      </xdr:nvSpPr>
      <xdr:spPr bwMode="auto">
        <a:xfrm>
          <a:off x="38100" y="2476500"/>
          <a:ext cx="104775" cy="2486025"/>
        </a:xfrm>
        <a:prstGeom prst="upDownArrow">
          <a:avLst>
            <a:gd name="adj1" fmla="val 50000"/>
            <a:gd name="adj2" fmla="val 474545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295748</xdr:colOff>
      <xdr:row>0</xdr:row>
      <xdr:rowOff>117059</xdr:rowOff>
    </xdr:from>
    <xdr:to>
      <xdr:col>8</xdr:col>
      <xdr:colOff>733425</xdr:colOff>
      <xdr:row>0</xdr:row>
      <xdr:rowOff>904874</xdr:rowOff>
    </xdr:to>
    <xdr:sp macro="" textlink="">
      <xdr:nvSpPr>
        <xdr:cNvPr id="3" name="WordArt 2"/>
        <xdr:cNvSpPr>
          <a:spLocks noChangeArrowheads="1" noChangeShapeType="1"/>
        </xdr:cNvSpPr>
      </xdr:nvSpPr>
      <xdr:spPr bwMode="auto">
        <a:xfrm>
          <a:off x="3486623" y="117059"/>
          <a:ext cx="1313977" cy="787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/>
          <a:r>
            <a:rPr lang="lv-LV" sz="1400" b="0" i="0" baseline="0">
              <a:effectLst/>
              <a:latin typeface="+mn-lt"/>
              <a:ea typeface="+mn-ea"/>
              <a:cs typeface="+mn-cs"/>
            </a:rPr>
            <a:t>Latvijas Boulinga Tūre </a:t>
          </a:r>
          <a:endParaRPr lang="lv-LV" sz="1400">
            <a:effectLst/>
          </a:endParaRPr>
        </a:p>
        <a:p>
          <a:pPr algn="ctr" rtl="0"/>
          <a:r>
            <a:rPr lang="lv-LV" sz="1400" b="0" i="0" baseline="0">
              <a:effectLst/>
              <a:latin typeface="+mn-lt"/>
              <a:ea typeface="+mn-ea"/>
              <a:cs typeface="+mn-cs"/>
            </a:rPr>
            <a:t>201</a:t>
          </a:r>
          <a:r>
            <a:rPr lang="en-US" sz="1400" b="0" i="0" baseline="0">
              <a:effectLst/>
              <a:latin typeface="+mn-lt"/>
              <a:ea typeface="+mn-ea"/>
              <a:cs typeface="+mn-cs"/>
            </a:rPr>
            <a:t>7</a:t>
          </a:r>
          <a:r>
            <a:rPr lang="lv-LV" sz="1400" b="0" i="0" baseline="0">
              <a:effectLst/>
              <a:latin typeface="+mn-lt"/>
              <a:ea typeface="+mn-ea"/>
              <a:cs typeface="+mn-cs"/>
            </a:rPr>
            <a:t>-201</a:t>
          </a:r>
          <a:r>
            <a:rPr lang="en-US" sz="1400" b="0" i="0" baseline="0">
              <a:effectLst/>
              <a:latin typeface="+mn-lt"/>
              <a:ea typeface="+mn-ea"/>
              <a:cs typeface="+mn-cs"/>
            </a:rPr>
            <a:t>8</a:t>
          </a:r>
          <a:r>
            <a:rPr lang="lv-LV" sz="1400" b="0" i="0" baseline="0">
              <a:effectLst/>
              <a:latin typeface="+mn-lt"/>
              <a:ea typeface="+mn-ea"/>
              <a:cs typeface="+mn-cs"/>
            </a:rPr>
            <a:t>. </a:t>
          </a:r>
          <a:endParaRPr lang="lv-LV" sz="1400">
            <a:effectLst/>
          </a:endParaRPr>
        </a:p>
      </xdr:txBody>
    </xdr:sp>
    <xdr:clientData/>
  </xdr:twoCellAnchor>
  <xdr:twoCellAnchor>
    <xdr:from>
      <xdr:col>0</xdr:col>
      <xdr:colOff>79399</xdr:colOff>
      <xdr:row>0</xdr:row>
      <xdr:rowOff>269938</xdr:rowOff>
    </xdr:from>
    <xdr:to>
      <xdr:col>5</xdr:col>
      <xdr:colOff>161925</xdr:colOff>
      <xdr:row>0</xdr:row>
      <xdr:rowOff>714375</xdr:rowOff>
    </xdr:to>
    <xdr:sp macro="" textlink="">
      <xdr:nvSpPr>
        <xdr:cNvPr id="4" name="WordArt 3"/>
        <xdr:cNvSpPr>
          <a:spLocks noChangeArrowheads="1" noChangeShapeType="1"/>
        </xdr:cNvSpPr>
      </xdr:nvSpPr>
      <xdr:spPr bwMode="auto">
        <a:xfrm>
          <a:off x="79399" y="269938"/>
          <a:ext cx="3273401" cy="44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68580" rIns="64008" bIns="0" anchor="t" upright="1"/>
        <a:lstStyle/>
        <a:p>
          <a:pPr algn="ctr" rtl="0">
            <a:lnSpc>
              <a:spcPts val="2200"/>
            </a:lnSpc>
            <a:defRPr sz="1000"/>
          </a:pPr>
          <a:r>
            <a:rPr lang="lv-LV" sz="2000" b="0" i="0" u="none" strike="noStrike" baseline="0">
              <a:solidFill>
                <a:srgbClr val="FF6600"/>
              </a:solidFill>
              <a:latin typeface="Arial Black"/>
            </a:rPr>
            <a:t>Bowlero MEISTARS</a:t>
          </a:r>
        </a:p>
      </xdr:txBody>
    </xdr:sp>
    <xdr:clientData/>
  </xdr:twoCellAnchor>
  <xdr:twoCellAnchor>
    <xdr:from>
      <xdr:col>2</xdr:col>
      <xdr:colOff>47388</xdr:colOff>
      <xdr:row>39</xdr:row>
      <xdr:rowOff>39310</xdr:rowOff>
    </xdr:from>
    <xdr:to>
      <xdr:col>9</xdr:col>
      <xdr:colOff>580339</xdr:colOff>
      <xdr:row>42</xdr:row>
      <xdr:rowOff>169334</xdr:rowOff>
    </xdr:to>
    <xdr:sp macro="" textlink="">
      <xdr:nvSpPr>
        <xdr:cNvPr id="5" name="TextBox 4"/>
        <xdr:cNvSpPr txBox="1"/>
      </xdr:nvSpPr>
      <xdr:spPr>
        <a:xfrm>
          <a:off x="587138" y="9024560"/>
          <a:ext cx="4787451" cy="701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sq</a:t>
          </a: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-0910) 1.kārta 9.okt. </a:t>
          </a:r>
          <a:r>
            <a:rPr lang="lv-LV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pirmdiena. 19:00</a:t>
          </a: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kvalif.; (MAX 14 sp.)</a:t>
          </a:r>
        </a:p>
        <a:p>
          <a:pPr>
            <a:lnSpc>
              <a:spcPts val="1200"/>
            </a:lnSpc>
          </a:pP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sq</a:t>
          </a: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-1210) 2.kārta 12.okt. </a:t>
          </a:r>
          <a:r>
            <a:rPr lang="lv-LV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ceturdiena. 19:00</a:t>
          </a: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kvalif. un pārspēle; (MAX 14 sp.)</a:t>
          </a:r>
        </a:p>
        <a:p>
          <a:pPr>
            <a:lnSpc>
              <a:spcPts val="1200"/>
            </a:lnSpc>
          </a:pP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3sq</a:t>
          </a: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-1410) 3.kārta 14.okt. </a:t>
          </a:r>
          <a:r>
            <a:rPr lang="lv-LV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sestdiena. 9:30</a:t>
          </a: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kvalif. un pārspēle: (MAX 24 sp.)</a:t>
          </a:r>
        </a:p>
        <a:p>
          <a:pPr>
            <a:lnSpc>
              <a:spcPts val="1200"/>
            </a:lnSpc>
          </a:pP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Pusfināls (max18, min9 sp.) un Fināls 15.okt. </a:t>
          </a:r>
          <a:r>
            <a:rPr lang="lv-LV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svētdiena.  09:30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lv-LV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lv-LV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13:00</a:t>
          </a:r>
        </a:p>
        <a:p>
          <a:pPr>
            <a:lnSpc>
              <a:spcPts val="1200"/>
            </a:lnSpc>
          </a:pPr>
          <a:endParaRPr lang="lv-LV" sz="1100"/>
        </a:p>
      </xdr:txBody>
    </xdr:sp>
    <xdr:clientData/>
  </xdr:twoCellAnchor>
  <xdr:twoCellAnchor editAs="oneCell">
    <xdr:from>
      <xdr:col>8</xdr:col>
      <xdr:colOff>638175</xdr:colOff>
      <xdr:row>0</xdr:row>
      <xdr:rowOff>114300</xdr:rowOff>
    </xdr:from>
    <xdr:to>
      <xdr:col>10</xdr:col>
      <xdr:colOff>600075</xdr:colOff>
      <xdr:row>0</xdr:row>
      <xdr:rowOff>866775</xdr:rowOff>
    </xdr:to>
    <xdr:pic>
      <xdr:nvPicPr>
        <xdr:cNvPr id="135423" name="Picture 18" descr="3-0d3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14300"/>
          <a:ext cx="1295400" cy="752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BTCR_Operators\Users\Dmitry\Documents\Bowling\Liga\3TPL-2014\2TPL14_v8_R15.2v2Finish_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BTCR_Operators\Arhiv\1_BOWLING\4_TOURNAMENT\BOWLERO%20JW\6no36\2008Jan_6no36-v2_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BTCR_Operators\Documents%20and%20Settings\Dmitry\Local%20Settings\Temporary%20Internet%20Files\OLKC3\2TPL13_v2.52_3tplA2R9fini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6"/>
      <sheetName val="Play5"/>
      <sheetName val="Play4"/>
      <sheetName val="Play3"/>
      <sheetName val="Play2"/>
      <sheetName val="Play1"/>
      <sheetName val="Erase"/>
      <sheetName val="StatIndiv2TPL14 (2)"/>
      <sheetName val="Individual 14 Summer"/>
      <sheetName val="Handicap"/>
      <sheetName val="Main"/>
      <sheetName val="Player list"/>
      <sheetName val="Individual 13-14"/>
      <sheetName val="Individual 13 Summer"/>
      <sheetName val="Individual 13-2"/>
      <sheetName val="Individual 13-1"/>
      <sheetName val="Individual 12-2"/>
      <sheetName val="Individual 12-1"/>
      <sheetName val="Individual 11_12-4"/>
      <sheetName val="Individual 11_12-3"/>
      <sheetName val="Individual 11_12-2"/>
      <sheetName val="Individual 11_12-1"/>
      <sheetName val="Individual summer_11_2"/>
      <sheetName val="Individual summer_11_1"/>
      <sheetName val="Kvalif.2TPL11"/>
      <sheetName val="Individual 10_11-3"/>
      <sheetName val="Individual 10_11-2"/>
      <sheetName val="Individual 10_11-1"/>
      <sheetName val="Individual summer 2010"/>
      <sheetName val="Individual 09_10-4"/>
      <sheetName val="Individual 09_10-3"/>
      <sheetName val="Individual 09_10-2"/>
      <sheetName val="Individual 09_10-1"/>
      <sheetName val="Abileht"/>
      <sheetName val="Andmed"/>
      <sheetName val="Отчет о совместимост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WEB-Game"/>
      <sheetName val="WEB-Handicap"/>
      <sheetName val="WEB-Reiting"/>
      <sheetName val="Handicap 07-08"/>
      <sheetName val="R-Calc.New"/>
      <sheetName val="&gt;15"/>
      <sheetName val="&gt;20"/>
      <sheetName val="&gt;3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WEB-Game_Template"/>
      <sheetName val="List_Texts"/>
    </sheetNames>
    <sheetDataSet>
      <sheetData sheetId="0"/>
      <sheetData sheetId="1" refreshError="1"/>
      <sheetData sheetId="2" refreshError="1"/>
      <sheetData sheetId="3" refreshError="1"/>
      <sheetData sheetId="4" refreshError="1">
        <row r="5">
          <cell r="I5" t="str">
            <v>Aigars Strautiņš</v>
          </cell>
        </row>
        <row r="6">
          <cell r="I6" t="str">
            <v>Aivars Kuksa</v>
          </cell>
        </row>
        <row r="7">
          <cell r="I7" t="str">
            <v>Aleksandrs Križanovskis</v>
          </cell>
        </row>
        <row r="8">
          <cell r="I8" t="str">
            <v>Aleksandrs Margolis</v>
          </cell>
        </row>
        <row r="9">
          <cell r="I9" t="str">
            <v>Aleksandrs Rimensons</v>
          </cell>
        </row>
        <row r="10">
          <cell r="I10" t="str">
            <v>Alla Kornejeva</v>
          </cell>
        </row>
        <row r="11">
          <cell r="I11" t="str">
            <v>Andis Dārziņš</v>
          </cell>
        </row>
        <row r="12">
          <cell r="I12" t="str">
            <v>Andis Zanders</v>
          </cell>
        </row>
        <row r="13">
          <cell r="I13" t="str">
            <v xml:space="preserve">Andrejs Kahovskis  </v>
          </cell>
        </row>
        <row r="14">
          <cell r="I14" t="str">
            <v>Andrejs Tračs</v>
          </cell>
        </row>
        <row r="15">
          <cell r="I15" t="str">
            <v>Andrejs Vitiņš</v>
          </cell>
        </row>
        <row r="16">
          <cell r="I16" t="str">
            <v>Andris Stalidzāns</v>
          </cell>
        </row>
        <row r="17">
          <cell r="I17" t="str">
            <v>Andris Vecvagars</v>
          </cell>
        </row>
        <row r="18">
          <cell r="I18" t="str">
            <v>Arnis Bērziņš</v>
          </cell>
        </row>
        <row r="19">
          <cell r="I19" t="str">
            <v>Arnolds Lokmanis</v>
          </cell>
        </row>
        <row r="20">
          <cell r="I20" t="str">
            <v>Arturs Bricis</v>
          </cell>
        </row>
        <row r="21">
          <cell r="I21" t="str">
            <v>Artūrs Levikins</v>
          </cell>
        </row>
        <row r="22">
          <cell r="I22" t="str">
            <v>Arturs Maslovs</v>
          </cell>
        </row>
        <row r="23">
          <cell r="I23" t="str">
            <v>Arturs Nikolajevs</v>
          </cell>
        </row>
        <row r="24">
          <cell r="I24" t="str">
            <v>Artūrs Šteinbergs</v>
          </cell>
        </row>
        <row r="25">
          <cell r="I25" t="str">
            <v>Arvīds Leimanis</v>
          </cell>
        </row>
        <row r="26">
          <cell r="I26" t="str">
            <v>Arvils Sproģis</v>
          </cell>
        </row>
        <row r="27">
          <cell r="I27" t="str">
            <v>Beate Priede</v>
          </cell>
        </row>
        <row r="28">
          <cell r="I28" t="str">
            <v>Bruno Straus</v>
          </cell>
        </row>
        <row r="29">
          <cell r="I29" t="str">
            <v>Craig Vēzis</v>
          </cell>
        </row>
        <row r="30">
          <cell r="I30" t="str">
            <v>Daniels Vēzis</v>
          </cell>
        </row>
        <row r="31">
          <cell r="I31" t="str">
            <v>Dāvis Vanags</v>
          </cell>
        </row>
        <row r="32">
          <cell r="I32" t="str">
            <v>Denis Višņakovs</v>
          </cell>
        </row>
        <row r="33">
          <cell r="I33" t="str">
            <v>Denize Buša</v>
          </cell>
        </row>
        <row r="34">
          <cell r="I34" t="str">
            <v>Diāna Margole</v>
          </cell>
        </row>
        <row r="35">
          <cell r="I35" t="str">
            <v>Diana Zavjalova</v>
          </cell>
        </row>
        <row r="36">
          <cell r="I36" t="str">
            <v>Dmitrijs Dolgovs</v>
          </cell>
        </row>
        <row r="37">
          <cell r="I37" t="str">
            <v>Dmitrijs Paškovs</v>
          </cell>
        </row>
        <row r="38">
          <cell r="I38" t="str">
            <v>Edgars Kokins</v>
          </cell>
        </row>
        <row r="39">
          <cell r="I39" t="str">
            <v>Edmunds Bušs</v>
          </cell>
        </row>
        <row r="40">
          <cell r="I40" t="str">
            <v>Ekaterina Sirovatko</v>
          </cell>
        </row>
        <row r="41">
          <cell r="I41" t="str">
            <v>Elizabete Vārava</v>
          </cell>
        </row>
        <row r="42">
          <cell r="I42" t="str">
            <v>Evija Vende-Priekule</v>
          </cell>
        </row>
        <row r="43">
          <cell r="I43" t="str">
            <v>Gaismonis Žilinskis</v>
          </cell>
        </row>
        <row r="44">
          <cell r="I44" t="str">
            <v>Gatis Bruveris</v>
          </cell>
        </row>
        <row r="45">
          <cell r="I45" t="str">
            <v>Gatis Gailītis</v>
          </cell>
        </row>
        <row r="46">
          <cell r="I46" t="str">
            <v>Ģirts Priekulis</v>
          </cell>
        </row>
        <row r="47">
          <cell r="I47" t="str">
            <v>Guntis Rēķis</v>
          </cell>
        </row>
        <row r="48">
          <cell r="I48" t="str">
            <v>Ivars Vinters</v>
          </cell>
        </row>
        <row r="49">
          <cell r="I49" t="str">
            <v xml:space="preserve">Jānis Asaris </v>
          </cell>
        </row>
        <row r="50">
          <cell r="I50" t="str">
            <v>Janis Bojars</v>
          </cell>
        </row>
        <row r="51">
          <cell r="I51" t="str">
            <v>Jānis Bucens</v>
          </cell>
        </row>
        <row r="52">
          <cell r="I52" t="str">
            <v>Janis Cielavs</v>
          </cell>
        </row>
        <row r="53">
          <cell r="I53" t="str">
            <v>Janis Endziņš</v>
          </cell>
        </row>
        <row r="54">
          <cell r="I54" t="str">
            <v>Jānis Rozenbergs</v>
          </cell>
        </row>
        <row r="55">
          <cell r="I55" t="str">
            <v>Jānis Štokmanis</v>
          </cell>
        </row>
        <row r="56">
          <cell r="I56" t="str">
            <v>Janis Zālītis</v>
          </cell>
        </row>
        <row r="57">
          <cell r="I57" t="str">
            <v xml:space="preserve">Jelena Šorohova </v>
          </cell>
        </row>
        <row r="58">
          <cell r="I58" t="str">
            <v>Julians Visockis</v>
          </cell>
        </row>
        <row r="59">
          <cell r="I59" t="str">
            <v>Jurijs Dolgovs</v>
          </cell>
        </row>
        <row r="60">
          <cell r="I60" t="str">
            <v>Jurijs Urjasovs</v>
          </cell>
        </row>
        <row r="61">
          <cell r="I61" t="str">
            <v>Jurijs Volčeks</v>
          </cell>
        </row>
        <row r="62">
          <cell r="I62" t="str">
            <v>Juris Bagdanovs</v>
          </cell>
        </row>
        <row r="63">
          <cell r="I63" t="str">
            <v>Juris Bricis</v>
          </cell>
        </row>
        <row r="64">
          <cell r="I64" t="str">
            <v>Juris Vītols</v>
          </cell>
        </row>
        <row r="65">
          <cell r="I65" t="str">
            <v>Kaspars Beķeris</v>
          </cell>
        </row>
        <row r="66">
          <cell r="I66" t="str">
            <v>Kaspars Kojalovičs</v>
          </cell>
        </row>
        <row r="67">
          <cell r="I67" t="str">
            <v>Kaspars Ukrins</v>
          </cell>
        </row>
        <row r="68">
          <cell r="I68" t="str">
            <v>Kirils Hudjakovs</v>
          </cell>
        </row>
        <row r="69">
          <cell r="I69" t="str">
            <v>Kristaps Berzonis</v>
          </cell>
        </row>
        <row r="70">
          <cell r="I70" t="str">
            <v>Lauris Džiguns</v>
          </cell>
        </row>
        <row r="71">
          <cell r="I71" t="str">
            <v>Leo Roškalns</v>
          </cell>
        </row>
        <row r="72">
          <cell r="I72" t="str">
            <v>Liene Drone</v>
          </cell>
        </row>
        <row r="73">
          <cell r="I73" t="str">
            <v>Lilija Kaminska</v>
          </cell>
        </row>
        <row r="74">
          <cell r="I74" t="str">
            <v>Linards Kaminskis</v>
          </cell>
        </row>
        <row r="75">
          <cell r="I75" t="str">
            <v>Māra Rozenberga</v>
          </cell>
        </row>
        <row r="76">
          <cell r="I76" t="str">
            <v>Mareks Žukurs</v>
          </cell>
        </row>
        <row r="77">
          <cell r="I77" t="str">
            <v>Marija Mežericka</v>
          </cell>
        </row>
        <row r="78">
          <cell r="I78" t="str">
            <v>Marija Tkačenko</v>
          </cell>
        </row>
        <row r="79">
          <cell r="I79" t="str">
            <v>Marina Gedzjune</v>
          </cell>
        </row>
        <row r="80">
          <cell r="I80" t="str">
            <v>Marina Petrova</v>
          </cell>
        </row>
        <row r="81">
          <cell r="I81" t="str">
            <v>Māris Akmens</v>
          </cell>
        </row>
        <row r="82">
          <cell r="I82" t="str">
            <v>Māris Pakers</v>
          </cell>
        </row>
        <row r="83">
          <cell r="I83" t="str">
            <v>Māris Štokmanis</v>
          </cell>
        </row>
        <row r="84">
          <cell r="I84" t="str">
            <v>Marks Govša</v>
          </cell>
        </row>
        <row r="85">
          <cell r="I85" t="str">
            <v>Martiņš Kornis</v>
          </cell>
        </row>
        <row r="86">
          <cell r="I86" t="str">
            <v xml:space="preserve">Mārtiņš Reinholds  </v>
          </cell>
        </row>
        <row r="87">
          <cell r="I87" t="str">
            <v>Monika Mate</v>
          </cell>
        </row>
        <row r="88">
          <cell r="I88" t="str">
            <v>Natālija Pribiļeva</v>
          </cell>
        </row>
        <row r="89">
          <cell r="I89" t="str">
            <v>Nauris Bergmanis</v>
          </cell>
        </row>
        <row r="90">
          <cell r="I90" t="str">
            <v>Nikolajs Ovčiņņikovs</v>
          </cell>
        </row>
        <row r="91">
          <cell r="I91" t="str">
            <v>Nina Rimensone</v>
          </cell>
        </row>
        <row r="92">
          <cell r="I92" t="str">
            <v>Normunds Bundzenieks</v>
          </cell>
        </row>
        <row r="93">
          <cell r="I93" t="str">
            <v xml:space="preserve">Normunds Dācis </v>
          </cell>
        </row>
        <row r="94">
          <cell r="I94" t="str">
            <v>Normunds Sams</v>
          </cell>
        </row>
        <row r="95">
          <cell r="I95" t="str">
            <v>Olafs Brežinskis</v>
          </cell>
        </row>
        <row r="96">
          <cell r="I96" t="str">
            <v>Olegs Titovecs</v>
          </cell>
        </row>
        <row r="97">
          <cell r="I97" t="str">
            <v>Oskars Kreilis</v>
          </cell>
        </row>
        <row r="98">
          <cell r="I98" t="str">
            <v>Oskars Tutiņš</v>
          </cell>
        </row>
        <row r="99">
          <cell r="I99" t="str">
            <v>Pēteris Martinsons</v>
          </cell>
        </row>
        <row r="100">
          <cell r="I100" t="str">
            <v>Pjotrs Ovčiņņikovs</v>
          </cell>
        </row>
        <row r="101">
          <cell r="I101" t="str">
            <v>Raimonds Rutenbergs</v>
          </cell>
        </row>
        <row r="102">
          <cell r="I102" t="str">
            <v>Renārs Rutenbergs</v>
          </cell>
        </row>
        <row r="103">
          <cell r="I103" t="str">
            <v>Roberts Jankevics</v>
          </cell>
        </row>
        <row r="104">
          <cell r="I104" t="str">
            <v>Roberts Šipkevics</v>
          </cell>
        </row>
        <row r="105">
          <cell r="I105" t="str">
            <v xml:space="preserve">Romans Litviņuks </v>
          </cell>
        </row>
        <row r="106">
          <cell r="I106" t="str">
            <v>Sandra Brice</v>
          </cell>
        </row>
        <row r="107">
          <cell r="I107" t="str">
            <v xml:space="preserve">Sigutis Briedis </v>
          </cell>
        </row>
        <row r="108">
          <cell r="I108" t="str">
            <v>Singne Vintere</v>
          </cell>
        </row>
        <row r="109">
          <cell r="I109" t="str">
            <v>Staņislavs Visockis</v>
          </cell>
        </row>
        <row r="110">
          <cell r="I110" t="str">
            <v>Svetlana Virvinska</v>
          </cell>
        </row>
        <row r="111">
          <cell r="I111" t="str">
            <v>Vadims Dudars</v>
          </cell>
        </row>
        <row r="112">
          <cell r="I112" t="str">
            <v>Valentins Gorkins</v>
          </cell>
        </row>
        <row r="113">
          <cell r="I113" t="str">
            <v>Verners Veidulis</v>
          </cell>
        </row>
        <row r="114">
          <cell r="I114" t="str">
            <v>Veronika Hudjakova</v>
          </cell>
        </row>
        <row r="115">
          <cell r="I115" t="str">
            <v>Vitalijs Litvins</v>
          </cell>
        </row>
        <row r="116">
          <cell r="I116" t="str">
            <v xml:space="preserve">Vladimirs Pribiļevs </v>
          </cell>
        </row>
        <row r="117">
          <cell r="I117" t="str">
            <v>Vladimirs Segliņš</v>
          </cell>
        </row>
        <row r="118">
          <cell r="I118" t="str">
            <v>Vladislavs Filimonovs</v>
          </cell>
        </row>
        <row r="119">
          <cell r="I119" t="str">
            <v>Vladislavs Rimensons</v>
          </cell>
        </row>
        <row r="120">
          <cell r="I120" t="str">
            <v>Vladislavs Tomsons</v>
          </cell>
        </row>
        <row r="121">
          <cell r="I121" t="str">
            <v>Jānis Lazda</v>
          </cell>
        </row>
        <row r="122">
          <cell r="I122" t="str">
            <v>Aleksandrs Liniņš</v>
          </cell>
        </row>
        <row r="123">
          <cell r="I123" t="str">
            <v>Dainis Zariņš</v>
          </cell>
        </row>
        <row r="124">
          <cell r="I124" t="str">
            <v>Vladimirs Lagunovs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6"/>
      <sheetName val="Play5"/>
      <sheetName val="Play4"/>
      <sheetName val="Play3"/>
      <sheetName val="Play2"/>
      <sheetName val="Play1"/>
      <sheetName val="Erase"/>
      <sheetName val="RRkomandam"/>
      <sheetName val="RoundRobin2tpl13"/>
      <sheetName val="Registration 2TPL13"/>
      <sheetName val="Player list"/>
      <sheetName val="Table - Alpha"/>
      <sheetName val="Individual - Alpha"/>
      <sheetName val="Handicap"/>
      <sheetName val="SplitsA1A2"/>
      <sheetName val="Round-Robin - Alpha"/>
      <sheetName val="Main"/>
      <sheetName val="TableA1 - Alpha"/>
      <sheetName val="Round-RobinA1 - Alpha"/>
      <sheetName val="IndividualA1 - Alpha"/>
      <sheetName val="Individual 12-2"/>
      <sheetName val="Round-Robin - x"/>
      <sheetName val="Individual 12-1"/>
      <sheetName val="Individual 11_12-4"/>
      <sheetName val="Individual 11_12-3"/>
      <sheetName val="Individual 11_12-2"/>
      <sheetName val="Individual 11_12-1"/>
      <sheetName val="Individual summer_11_2"/>
      <sheetName val="Individual summer_11_1"/>
      <sheetName val="Kvalif.2TPL11"/>
      <sheetName val="Individual 10_11-3"/>
      <sheetName val="Individual 10_11-2"/>
      <sheetName val="Individual 10_11-1"/>
      <sheetName val="Individual summer 2010"/>
      <sheetName val="Individual 09_10-4"/>
      <sheetName val="Individual 09_10-3"/>
      <sheetName val="Individual 09_10-2"/>
      <sheetName val="Individual 09_10-1"/>
      <sheetName val="Abileht"/>
      <sheetName val="Andmed"/>
      <sheetName val="Отчет о совместимост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 t="str">
            <v>Adīna Kindzule</v>
          </cell>
        </row>
        <row r="6">
          <cell r="B6" t="str">
            <v>Aigars Strautiņš</v>
          </cell>
        </row>
        <row r="7">
          <cell r="B7" t="str">
            <v>Aiva Kuma</v>
          </cell>
        </row>
        <row r="8">
          <cell r="B8" t="str">
            <v>Aivars Kuksa</v>
          </cell>
        </row>
        <row r="9">
          <cell r="B9" t="str">
            <v>Aivars Zizlans</v>
          </cell>
        </row>
        <row r="10">
          <cell r="B10" t="str">
            <v>Aivis Kuksa</v>
          </cell>
        </row>
        <row r="11">
          <cell r="B11" t="str">
            <v>Aleksandrs Cigankovs</v>
          </cell>
        </row>
        <row r="12">
          <cell r="B12" t="str">
            <v>Aleksandrs Križanovskis</v>
          </cell>
        </row>
        <row r="13">
          <cell r="B13" t="str">
            <v>Aleksandrs Liniņš</v>
          </cell>
        </row>
        <row r="14">
          <cell r="B14" t="str">
            <v>Aleksandrs Margolis</v>
          </cell>
        </row>
        <row r="15">
          <cell r="B15" t="str">
            <v>Aleksandrs Rimensons</v>
          </cell>
        </row>
        <row r="16">
          <cell r="B16" t="str">
            <v>Aleksandrs Zavjalovs</v>
          </cell>
        </row>
        <row r="17">
          <cell r="B17" t="str">
            <v>Aleksejs Dolgovs</v>
          </cell>
        </row>
        <row r="18">
          <cell r="B18" t="str">
            <v>Aleksejs Jelisejevs</v>
          </cell>
        </row>
        <row r="19">
          <cell r="B19" t="str">
            <v>Aleksejs Smirnovs</v>
          </cell>
        </row>
        <row r="20">
          <cell r="B20" t="str">
            <v>Aleksis Štokmanis</v>
          </cell>
        </row>
        <row r="21">
          <cell r="B21" t="str">
            <v>Alla Kornejeva</v>
          </cell>
        </row>
        <row r="22">
          <cell r="B22" t="str">
            <v>Alvis Sprudzans</v>
          </cell>
        </row>
        <row r="23">
          <cell r="B23" t="str">
            <v>Andis Dārziņš</v>
          </cell>
        </row>
        <row r="24">
          <cell r="B24" t="str">
            <v>Andis Zanders</v>
          </cell>
        </row>
        <row r="25">
          <cell r="B25" t="str">
            <v>Andrejs Kahovskis</v>
          </cell>
        </row>
        <row r="26">
          <cell r="B26" t="str">
            <v>Andrejs Lidumnieks</v>
          </cell>
        </row>
        <row r="27">
          <cell r="B27" t="str">
            <v>Andrejs Lielumnieks</v>
          </cell>
        </row>
        <row r="28">
          <cell r="B28" t="str">
            <v>Andrejs Tračs</v>
          </cell>
        </row>
        <row r="29">
          <cell r="B29" t="str">
            <v>Andrejs Vitiņš</v>
          </cell>
        </row>
        <row r="30">
          <cell r="B30" t="str">
            <v>Andris Stalidzans</v>
          </cell>
        </row>
        <row r="31">
          <cell r="B31" t="str">
            <v>Andris Vecvagars</v>
          </cell>
        </row>
        <row r="32">
          <cell r="B32" t="str">
            <v>Anita Cikota</v>
          </cell>
        </row>
        <row r="33">
          <cell r="B33" t="str">
            <v>Arnis Bērziņš</v>
          </cell>
        </row>
        <row r="34">
          <cell r="B34" t="str">
            <v>Arnolds Lokmanis</v>
          </cell>
        </row>
        <row r="35">
          <cell r="B35" t="str">
            <v>Artjoms Hudjakovs</v>
          </cell>
        </row>
        <row r="36">
          <cell r="B36" t="str">
            <v>Artūrs Bricis</v>
          </cell>
        </row>
        <row r="37">
          <cell r="B37" t="str">
            <v>Artūrs Levikins</v>
          </cell>
        </row>
        <row r="38">
          <cell r="B38" t="str">
            <v>Artūrs Maslovs</v>
          </cell>
        </row>
        <row r="39">
          <cell r="B39" t="str">
            <v>Arturs Nikolajevs</v>
          </cell>
        </row>
        <row r="40">
          <cell r="B40" t="str">
            <v>Artūrs Šteinbergs</v>
          </cell>
        </row>
        <row r="41">
          <cell r="B41" t="str">
            <v>Arturs Zavjalovs</v>
          </cell>
        </row>
        <row r="42">
          <cell r="B42" t="str">
            <v>Arvīds Leimanis</v>
          </cell>
        </row>
        <row r="43">
          <cell r="B43" t="str">
            <v>Arvils Sproģis</v>
          </cell>
        </row>
        <row r="44">
          <cell r="B44" t="str">
            <v>Dace Zandberga</v>
          </cell>
        </row>
        <row r="45">
          <cell r="B45" t="str">
            <v>Dainis Mauriņš</v>
          </cell>
        </row>
        <row r="46">
          <cell r="B46" t="str">
            <v>Dainis Zariņš</v>
          </cell>
        </row>
        <row r="47">
          <cell r="B47" t="str">
            <v>Daniels Vēzis</v>
          </cell>
        </row>
        <row r="48">
          <cell r="B48" t="str">
            <v>Dāvis Vanags</v>
          </cell>
        </row>
        <row r="49">
          <cell r="B49" t="str">
            <v>Denis Višņakovs</v>
          </cell>
        </row>
        <row r="50">
          <cell r="B50" t="str">
            <v>Denize Buša</v>
          </cell>
        </row>
        <row r="51">
          <cell r="B51" t="str">
            <v>Diāna Margole</v>
          </cell>
        </row>
        <row r="52">
          <cell r="B52" t="str">
            <v>Diana Zavjalova</v>
          </cell>
        </row>
        <row r="53">
          <cell r="B53" t="str">
            <v>Dmitrij Zurov</v>
          </cell>
        </row>
        <row r="54">
          <cell r="B54" t="str">
            <v>Dmitrijs Čebotarjovs</v>
          </cell>
        </row>
        <row r="55">
          <cell r="B55" t="str">
            <v>Dmitrijs Dolgovs</v>
          </cell>
        </row>
        <row r="56">
          <cell r="B56" t="str">
            <v>Dmitrijs Dumcevs</v>
          </cell>
        </row>
        <row r="57">
          <cell r="B57" t="str">
            <v>Dmitrijs Ivanovs</v>
          </cell>
        </row>
        <row r="58">
          <cell r="B58" t="str">
            <v>Dmitrijs Paškovs</v>
          </cell>
        </row>
        <row r="59">
          <cell r="B59" t="str">
            <v>Donāts Cimoška</v>
          </cell>
        </row>
        <row r="60">
          <cell r="B60" t="str">
            <v>Dzintars Beržinskis</v>
          </cell>
        </row>
        <row r="61">
          <cell r="B61" t="str">
            <v>Edgars Juberts</v>
          </cell>
        </row>
        <row r="62">
          <cell r="B62" t="str">
            <v>Edgars Kokins</v>
          </cell>
        </row>
        <row r="63">
          <cell r="B63" t="str">
            <v>Edgars Poiss</v>
          </cell>
        </row>
        <row r="64">
          <cell r="B64" t="str">
            <v>Edijs Zemitis</v>
          </cell>
        </row>
        <row r="65">
          <cell r="B65" t="str">
            <v>Edmunds Bušs</v>
          </cell>
        </row>
        <row r="66">
          <cell r="B66" t="str">
            <v>Egija Zirnite</v>
          </cell>
        </row>
        <row r="67">
          <cell r="B67" t="str">
            <v>Einārs Lindermanis</v>
          </cell>
        </row>
        <row r="68">
          <cell r="B68" t="str">
            <v>Elizabete Varava</v>
          </cell>
        </row>
        <row r="69">
          <cell r="B69" t="str">
            <v>Elizabete Vārava</v>
          </cell>
        </row>
        <row r="70">
          <cell r="B70" t="str">
            <v>Ernests Kociņš</v>
          </cell>
        </row>
        <row r="71">
          <cell r="B71" t="str">
            <v>Evija Vende-Priekule</v>
          </cell>
        </row>
        <row r="72">
          <cell r="B72" t="str">
            <v>Filip Krizka</v>
          </cell>
        </row>
        <row r="73">
          <cell r="B73" t="str">
            <v>Gatis Gailītis</v>
          </cell>
        </row>
        <row r="74">
          <cell r="B74" t="str">
            <v>Gints Bandēns</v>
          </cell>
        </row>
        <row r="75">
          <cell r="B75" t="str">
            <v>Ģirts Ķēbers</v>
          </cell>
        </row>
        <row r="76">
          <cell r="B76" t="str">
            <v>Ģirts Priekulis</v>
          </cell>
        </row>
        <row r="77">
          <cell r="B77" t="str">
            <v>Guntars Beisons</v>
          </cell>
        </row>
        <row r="78">
          <cell r="B78" t="str">
            <v>Guntars Licis</v>
          </cell>
        </row>
        <row r="79">
          <cell r="B79" t="str">
            <v>Guntis Andžāns</v>
          </cell>
        </row>
        <row r="80">
          <cell r="B80" t="str">
            <v>Gustavs Neimanis</v>
          </cell>
        </row>
        <row r="81">
          <cell r="B81" t="str">
            <v>Haralds Zeidmanis</v>
          </cell>
        </row>
        <row r="82">
          <cell r="B82" t="str">
            <v>Igors Dumcevs</v>
          </cell>
        </row>
        <row r="83">
          <cell r="B83" t="str">
            <v>Igors Gnocs</v>
          </cell>
        </row>
        <row r="84">
          <cell r="B84" t="str">
            <v>Igors Kude</v>
          </cell>
        </row>
        <row r="85">
          <cell r="B85" t="str">
            <v>Ilars Kindzulis</v>
          </cell>
        </row>
        <row r="86">
          <cell r="B86" t="str">
            <v>Ilona Ozola</v>
          </cell>
        </row>
        <row r="87">
          <cell r="B87" t="str">
            <v>Inakentijs Hudjakovs</v>
          </cell>
        </row>
        <row r="88">
          <cell r="B88" t="str">
            <v>Ivars Lauris</v>
          </cell>
        </row>
        <row r="89">
          <cell r="B89" t="str">
            <v>Ivars Ozols</v>
          </cell>
        </row>
        <row r="90">
          <cell r="B90" t="str">
            <v>Ivars Vinters</v>
          </cell>
        </row>
        <row r="91">
          <cell r="B91" t="str">
            <v>Ivars Volodko</v>
          </cell>
        </row>
        <row r="92">
          <cell r="B92" t="str">
            <v>Janis Bojars</v>
          </cell>
        </row>
        <row r="93">
          <cell r="B93" t="str">
            <v>Jānis Bucens</v>
          </cell>
        </row>
        <row r="94">
          <cell r="B94" t="str">
            <v>Jānis Dzalbs</v>
          </cell>
        </row>
        <row r="95">
          <cell r="B95" t="str">
            <v>Janis Endziņš</v>
          </cell>
        </row>
        <row r="96">
          <cell r="B96" t="str">
            <v>Janis Laksa</v>
          </cell>
        </row>
        <row r="97">
          <cell r="B97" t="str">
            <v>Jānis Lazda</v>
          </cell>
        </row>
        <row r="98">
          <cell r="B98" t="str">
            <v>Jānis Naļivaiko</v>
          </cell>
        </row>
        <row r="99">
          <cell r="B99" t="str">
            <v>Jānis Rozenbergs</v>
          </cell>
        </row>
        <row r="100">
          <cell r="B100" t="str">
            <v>Jānis Štokmanis</v>
          </cell>
        </row>
        <row r="101">
          <cell r="B101" t="str">
            <v>Janis Zālītis</v>
          </cell>
        </row>
        <row r="102">
          <cell r="B102" t="str">
            <v>Jānis Zemītis</v>
          </cell>
        </row>
        <row r="103">
          <cell r="B103" t="str">
            <v>Jeļena Čeliševa</v>
          </cell>
        </row>
        <row r="104">
          <cell r="B104" t="str">
            <v>Jeļena Šorohova</v>
          </cell>
        </row>
        <row r="105">
          <cell r="B105" t="str">
            <v>Julians Visockis</v>
          </cell>
        </row>
        <row r="106">
          <cell r="B106" t="str">
            <v>Jūlija Smirnova</v>
          </cell>
        </row>
        <row r="107">
          <cell r="B107" t="str">
            <v>Jurijs Dolgovs</v>
          </cell>
        </row>
        <row r="108">
          <cell r="B108" t="str">
            <v xml:space="preserve">Jurijs Dumcevs </v>
          </cell>
        </row>
        <row r="109">
          <cell r="B109" t="str">
            <v>Jurijs Rjazanskis</v>
          </cell>
        </row>
        <row r="110">
          <cell r="B110" t="str">
            <v>Jurijs Urjasovs</v>
          </cell>
        </row>
        <row r="111">
          <cell r="B111" t="str">
            <v>Jurijs Volčeks</v>
          </cell>
        </row>
        <row r="112">
          <cell r="B112" t="str">
            <v>Juris Bricis</v>
          </cell>
        </row>
        <row r="113">
          <cell r="B113" t="str">
            <v>Juris Kragis</v>
          </cell>
        </row>
        <row r="114">
          <cell r="B114" t="str">
            <v>Juris Mauriņš</v>
          </cell>
        </row>
        <row r="115">
          <cell r="B115" t="str">
            <v>Juris Vītols</v>
          </cell>
        </row>
        <row r="116">
          <cell r="B116" t="str">
            <v>Karina Margole</v>
          </cell>
        </row>
        <row r="117">
          <cell r="B117" t="str">
            <v>Kaspars Beķeris</v>
          </cell>
        </row>
        <row r="118">
          <cell r="B118" t="str">
            <v>Kaspars Kojalovics</v>
          </cell>
        </row>
        <row r="119">
          <cell r="B119" t="str">
            <v>Kaspars Ukrins</v>
          </cell>
        </row>
        <row r="120">
          <cell r="B120" t="str">
            <v>Kirils Hudjakovs</v>
          </cell>
        </row>
        <row r="121">
          <cell r="B121" t="str">
            <v>Konstantins Palunis</v>
          </cell>
        </row>
        <row r="122">
          <cell r="B122" t="str">
            <v>Kristaps Lusars</v>
          </cell>
        </row>
        <row r="123">
          <cell r="B123" t="str">
            <v>Kristaps Maļinovskis</v>
          </cell>
        </row>
        <row r="124">
          <cell r="B124" t="str">
            <v>Kristīna Buiko</v>
          </cell>
        </row>
        <row r="125">
          <cell r="B125" t="str">
            <v>Kristjans Visockis</v>
          </cell>
        </row>
        <row r="126">
          <cell r="B126" t="str">
            <v>Lauris Džiguns</v>
          </cell>
        </row>
        <row r="127">
          <cell r="B127" t="str">
            <v>Leo Rožkalns</v>
          </cell>
        </row>
        <row r="128">
          <cell r="B128" t="str">
            <v>Liene Drone</v>
          </cell>
        </row>
        <row r="129">
          <cell r="B129" t="str">
            <v>Līga Liniņa</v>
          </cell>
        </row>
        <row r="130">
          <cell r="B130" t="str">
            <v>Līva Vaivade</v>
          </cell>
        </row>
        <row r="131">
          <cell r="B131" t="str">
            <v>Magnus Lonnroth</v>
          </cell>
        </row>
        <row r="132">
          <cell r="B132" t="str">
            <v>Maija Kuksa</v>
          </cell>
        </row>
        <row r="133">
          <cell r="B133" t="str">
            <v>Mairita Reinholde</v>
          </cell>
        </row>
        <row r="134">
          <cell r="B134" t="str">
            <v>Mareks Eglitis</v>
          </cell>
        </row>
        <row r="135">
          <cell r="B135" t="str">
            <v>Mareks Žukurs</v>
          </cell>
        </row>
        <row r="136">
          <cell r="B136" t="str">
            <v>Marija Tkačenko</v>
          </cell>
        </row>
        <row r="137">
          <cell r="B137" t="str">
            <v>Marina Gedzjune</v>
          </cell>
        </row>
        <row r="138">
          <cell r="B138" t="str">
            <v>Marina Petrova</v>
          </cell>
        </row>
        <row r="139">
          <cell r="B139" t="str">
            <v>Māris Akmens</v>
          </cell>
        </row>
        <row r="140">
          <cell r="B140" t="str">
            <v>Māris Dukurs</v>
          </cell>
        </row>
        <row r="141">
          <cell r="B141" t="str">
            <v>Māris Eisaks</v>
          </cell>
        </row>
        <row r="142">
          <cell r="B142" t="str">
            <v>Māris Štokmanis</v>
          </cell>
        </row>
        <row r="143">
          <cell r="B143" t="str">
            <v>Marks Govša</v>
          </cell>
        </row>
        <row r="144">
          <cell r="B144" t="str">
            <v>Martins Karnitis</v>
          </cell>
        </row>
        <row r="145">
          <cell r="B145" t="str">
            <v>Martins Morozs</v>
          </cell>
        </row>
        <row r="146">
          <cell r="B146" t="str">
            <v>Martins Nicmanis</v>
          </cell>
        </row>
        <row r="147">
          <cell r="B147" t="str">
            <v>Martiņš Reinholds</v>
          </cell>
        </row>
        <row r="148">
          <cell r="B148" t="str">
            <v>Matiss Skudris</v>
          </cell>
        </row>
        <row r="149">
          <cell r="B149" t="str">
            <v>Monika Mate</v>
          </cell>
        </row>
        <row r="150">
          <cell r="B150" t="str">
            <v>Natālija Pribiļeva</v>
          </cell>
        </row>
        <row r="151">
          <cell r="B151" t="str">
            <v>Natālija Riznik</v>
          </cell>
        </row>
        <row r="152">
          <cell r="B152" t="str">
            <v>Nikolajs Ovčiņņikovs</v>
          </cell>
        </row>
        <row r="153">
          <cell r="B153" t="str">
            <v>Nina Rimensone</v>
          </cell>
        </row>
        <row r="154">
          <cell r="B154" t="str">
            <v>Normunds Bundzenieks</v>
          </cell>
        </row>
        <row r="155">
          <cell r="B155" t="str">
            <v xml:space="preserve">Normunds Dācis </v>
          </cell>
        </row>
        <row r="156">
          <cell r="B156" t="str">
            <v>Olafs Brežinskis</v>
          </cell>
        </row>
        <row r="157">
          <cell r="B157" t="str">
            <v>Oļegs Buiko</v>
          </cell>
        </row>
        <row r="158">
          <cell r="B158" t="str">
            <v>Olegs Titovecs</v>
          </cell>
        </row>
        <row r="159">
          <cell r="B159" t="str">
            <v>Olga Petrova</v>
          </cell>
        </row>
        <row r="160">
          <cell r="B160" t="str">
            <v>Oskars Kreilis</v>
          </cell>
        </row>
        <row r="161">
          <cell r="B161" t="str">
            <v>Pavel Martinov</v>
          </cell>
        </row>
        <row r="162">
          <cell r="B162" t="str">
            <v>Peteris Cimdins</v>
          </cell>
        </row>
        <row r="163">
          <cell r="B163" t="str">
            <v>Pēteris Martinsons</v>
          </cell>
        </row>
        <row r="164">
          <cell r="B164" t="str">
            <v>Pjotrs Ovčiņņikovs</v>
          </cell>
        </row>
        <row r="165">
          <cell r="B165" t="str">
            <v>Raimonds Rutenbergs</v>
          </cell>
        </row>
        <row r="166">
          <cell r="B166" t="str">
            <v>Raimonds Zemītis</v>
          </cell>
        </row>
        <row r="167">
          <cell r="B167" t="str">
            <v>Raitis Rūrāns</v>
          </cell>
        </row>
        <row r="168">
          <cell r="B168" t="str">
            <v>Reinis Lešķinskis</v>
          </cell>
        </row>
        <row r="169">
          <cell r="B169" t="str">
            <v>Reinis Reinholds</v>
          </cell>
        </row>
        <row r="170">
          <cell r="B170" t="str">
            <v>Renārs Rutenbergs</v>
          </cell>
        </row>
        <row r="171">
          <cell r="B171" t="str">
            <v>Roberts Šipkevičs</v>
          </cell>
        </row>
        <row r="172">
          <cell r="B172" t="str">
            <v>Rolands Majevskis</v>
          </cell>
        </row>
        <row r="173">
          <cell r="B173" t="str">
            <v>Sandis Aļberhts</v>
          </cell>
        </row>
        <row r="174">
          <cell r="B174" t="str">
            <v>Sandra Brice</v>
          </cell>
        </row>
        <row r="175">
          <cell r="B175" t="str">
            <v>Sergejs Kaliberda</v>
          </cell>
        </row>
        <row r="176">
          <cell r="B176" t="str">
            <v>Sergejs Vorobjovs</v>
          </cell>
        </row>
        <row r="177">
          <cell r="B177" t="str">
            <v>Signe Vintere</v>
          </cell>
        </row>
        <row r="178">
          <cell r="B178" t="str">
            <v xml:space="preserve">Sigutis Briedis </v>
          </cell>
        </row>
        <row r="179">
          <cell r="B179" t="str">
            <v>Staņislavs Visockis</v>
          </cell>
        </row>
        <row r="180">
          <cell r="B180" t="str">
            <v>Svetlana Virvinska</v>
          </cell>
        </row>
        <row r="181">
          <cell r="B181" t="str">
            <v>Tatjana Teļnova</v>
          </cell>
        </row>
        <row r="182">
          <cell r="B182" t="str">
            <v>Tomass Darzins</v>
          </cell>
        </row>
        <row r="183">
          <cell r="B183" t="str">
            <v>Valdemars Vaivads</v>
          </cell>
        </row>
        <row r="184">
          <cell r="B184" t="str">
            <v>Valentins Gorkins</v>
          </cell>
        </row>
        <row r="185">
          <cell r="B185" t="str">
            <v>Valerijs Smirnovs</v>
          </cell>
        </row>
        <row r="186">
          <cell r="B186" t="str">
            <v>Valters Baumanis</v>
          </cell>
        </row>
        <row r="187">
          <cell r="B187" t="str">
            <v>Velga Lice</v>
          </cell>
        </row>
        <row r="188">
          <cell r="B188" t="str">
            <v>Verners Veidulis</v>
          </cell>
        </row>
        <row r="189">
          <cell r="B189" t="str">
            <v>Veronika Hudjakova</v>
          </cell>
        </row>
        <row r="190">
          <cell r="B190" t="str">
            <v>Vitalijs Litvins</v>
          </cell>
        </row>
        <row r="191">
          <cell r="B191" t="str">
            <v>Vladimirs Lagunovs</v>
          </cell>
        </row>
        <row r="192">
          <cell r="B192" t="str">
            <v>Vladimirs Pribiļevs</v>
          </cell>
        </row>
        <row r="193">
          <cell r="B193" t="str">
            <v>Vladislavs Filimonovs</v>
          </cell>
        </row>
        <row r="194">
          <cell r="B194" t="str">
            <v>Vladislavs Tomsons</v>
          </cell>
        </row>
        <row r="195">
          <cell r="B195" t="str">
            <v>Kristaps Skroderis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W50"/>
  <sheetViews>
    <sheetView tabSelected="1" view="pageBreakPreview" topLeftCell="B1" zoomScaleNormal="70" zoomScaleSheetLayoutView="100" workbookViewId="0">
      <pane ySplit="4" topLeftCell="A5" activePane="bottomLeft" state="frozen"/>
      <selection activeCell="F21" sqref="F21"/>
      <selection pane="bottomLeft" activeCell="Z11" sqref="Z11"/>
    </sheetView>
  </sheetViews>
  <sheetFormatPr defaultColWidth="8.85546875" defaultRowHeight="15" outlineLevelCol="1"/>
  <cols>
    <col min="1" max="1" width="3.140625" customWidth="1"/>
    <col min="2" max="2" width="6.5703125" customWidth="1"/>
    <col min="3" max="3" width="9.28515625" style="3" customWidth="1"/>
    <col min="4" max="4" width="3.42578125" style="3" customWidth="1"/>
    <col min="5" max="5" width="28.140625" style="12" customWidth="1"/>
    <col min="6" max="6" width="15.140625" style="13" customWidth="1"/>
    <col min="7" max="8" width="7.42578125" style="6" hidden="1" customWidth="1" outlineLevel="1"/>
    <col min="9" max="9" width="6.7109375" hidden="1" customWidth="1" outlineLevel="1"/>
    <col min="10" max="10" width="6" style="495" hidden="1" customWidth="1" outlineLevel="1"/>
    <col min="11" max="12" width="8.85546875" style="496" hidden="1" customWidth="1" outlineLevel="1"/>
    <col min="13" max="13" width="2.7109375" style="496" hidden="1" customWidth="1" outlineLevel="1"/>
    <col min="14" max="14" width="11.7109375" style="496" hidden="1" customWidth="1" outlineLevel="1"/>
    <col min="15" max="15" width="8.85546875" style="496" hidden="1" customWidth="1" outlineLevel="1"/>
    <col min="16" max="16" width="19.7109375" style="495" hidden="1" customWidth="1" outlineLevel="1"/>
    <col min="17" max="17" width="18.5703125" style="495" hidden="1" customWidth="1" outlineLevel="1"/>
    <col min="18" max="18" width="18.7109375" style="495" hidden="1" customWidth="1" outlineLevel="1"/>
    <col min="19" max="21" width="8.85546875" style="495" hidden="1" customWidth="1" outlineLevel="1"/>
    <col min="22" max="22" width="0" style="495" hidden="1" customWidth="1" outlineLevel="1"/>
    <col min="23" max="23" width="8.85546875" style="495" collapsed="1"/>
  </cols>
  <sheetData>
    <row r="1" spans="1:23" ht="57" customHeight="1">
      <c r="K1" s="554" t="s">
        <v>573</v>
      </c>
      <c r="L1" s="555"/>
      <c r="M1" s="555"/>
      <c r="N1" s="555"/>
      <c r="O1" s="556"/>
    </row>
    <row r="2" spans="1:23" ht="6" customHeight="1">
      <c r="K2" s="557" t="s">
        <v>564</v>
      </c>
      <c r="L2" s="558"/>
      <c r="M2" s="497"/>
      <c r="N2" s="558" t="s">
        <v>565</v>
      </c>
      <c r="O2" s="559"/>
    </row>
    <row r="3" spans="1:23" ht="30.75" customHeight="1">
      <c r="C3" s="545" t="s">
        <v>137</v>
      </c>
      <c r="D3" s="545"/>
      <c r="E3" s="546"/>
      <c r="F3" s="546"/>
      <c r="G3" s="547" t="s">
        <v>572</v>
      </c>
      <c r="H3" s="548"/>
      <c r="I3" s="549"/>
      <c r="J3" s="498"/>
      <c r="K3" s="557" t="s">
        <v>566</v>
      </c>
      <c r="L3" s="558"/>
      <c r="M3" s="497"/>
      <c r="N3" s="558" t="s">
        <v>567</v>
      </c>
      <c r="O3" s="559"/>
    </row>
    <row r="4" spans="1:23" s="2" customFormat="1" ht="47.25" customHeight="1" thickBot="1">
      <c r="C4" s="9" t="s">
        <v>12</v>
      </c>
      <c r="D4" s="164" t="s">
        <v>45</v>
      </c>
      <c r="E4" s="463" t="s">
        <v>95</v>
      </c>
      <c r="F4" s="463" t="s">
        <v>33</v>
      </c>
      <c r="G4" s="463" t="s">
        <v>34</v>
      </c>
      <c r="H4" s="463" t="s">
        <v>35</v>
      </c>
      <c r="I4" s="463" t="s">
        <v>66</v>
      </c>
      <c r="J4" s="499"/>
      <c r="K4" s="557" t="s">
        <v>568</v>
      </c>
      <c r="L4" s="558"/>
      <c r="M4" s="497"/>
      <c r="N4" s="558" t="s">
        <v>569</v>
      </c>
      <c r="O4" s="559"/>
      <c r="P4" s="500" t="s">
        <v>37</v>
      </c>
      <c r="Q4" s="500" t="s">
        <v>32</v>
      </c>
      <c r="R4" s="500" t="s">
        <v>574</v>
      </c>
      <c r="S4" s="500" t="s">
        <v>575</v>
      </c>
      <c r="T4" s="500"/>
      <c r="U4" s="500" t="s">
        <v>576</v>
      </c>
      <c r="V4" s="500"/>
      <c r="W4" s="500"/>
    </row>
    <row r="5" spans="1:23" s="2" customFormat="1" ht="20.100000000000001" customHeight="1">
      <c r="B5" s="550" t="s">
        <v>44</v>
      </c>
      <c r="C5" s="35">
        <v>1</v>
      </c>
      <c r="D5" s="33" t="s">
        <v>37</v>
      </c>
      <c r="E5" s="188" t="s">
        <v>71</v>
      </c>
      <c r="F5" s="23" t="s">
        <v>16</v>
      </c>
      <c r="G5" s="162"/>
      <c r="H5" s="162"/>
      <c r="I5" s="163">
        <f>H5+G5</f>
        <v>0</v>
      </c>
      <c r="J5" s="500"/>
      <c r="K5" s="501" t="s">
        <v>570</v>
      </c>
      <c r="L5" s="502" t="s">
        <v>571</v>
      </c>
      <c r="M5" s="503"/>
      <c r="N5" s="502" t="s">
        <v>570</v>
      </c>
      <c r="O5" s="504" t="s">
        <v>571</v>
      </c>
      <c r="P5" s="500"/>
      <c r="Q5" s="500"/>
      <c r="R5" s="500"/>
      <c r="S5" s="500"/>
      <c r="T5" s="500"/>
      <c r="U5" s="500"/>
      <c r="V5" s="500"/>
      <c r="W5" s="500"/>
    </row>
    <row r="6" spans="1:23" s="2" customFormat="1" ht="20.100000000000001" customHeight="1">
      <c r="A6" s="107"/>
      <c r="B6" s="551"/>
      <c r="C6" s="36">
        <v>2</v>
      </c>
      <c r="D6" s="95" t="s">
        <v>37</v>
      </c>
      <c r="E6" s="189" t="s">
        <v>76</v>
      </c>
      <c r="F6" s="96" t="s">
        <v>16</v>
      </c>
      <c r="G6" s="37"/>
      <c r="H6" s="37"/>
      <c r="I6" s="163">
        <f t="shared" ref="I6:I39" si="0">H6+G6</f>
        <v>0</v>
      </c>
      <c r="J6" s="500"/>
      <c r="K6" s="501">
        <v>1</v>
      </c>
      <c r="L6" s="505">
        <v>30</v>
      </c>
      <c r="M6" s="506"/>
      <c r="N6" s="507">
        <v>1</v>
      </c>
      <c r="O6" s="508">
        <v>220</v>
      </c>
      <c r="P6" s="539" t="s">
        <v>75</v>
      </c>
      <c r="Q6" s="538" t="s">
        <v>146</v>
      </c>
      <c r="R6" s="537" t="s">
        <v>71</v>
      </c>
      <c r="S6" s="495" t="s">
        <v>162</v>
      </c>
      <c r="T6" s="509"/>
      <c r="U6" s="500"/>
      <c r="V6" s="500"/>
      <c r="W6" s="500"/>
    </row>
    <row r="7" spans="1:23" s="1" customFormat="1" ht="20.100000000000001" customHeight="1" thickBot="1">
      <c r="A7" s="107"/>
      <c r="B7" s="552"/>
      <c r="C7" s="72">
        <v>3</v>
      </c>
      <c r="D7" s="486" t="s">
        <v>37</v>
      </c>
      <c r="E7" s="487" t="s">
        <v>164</v>
      </c>
      <c r="F7" s="97" t="s">
        <v>16</v>
      </c>
      <c r="G7" s="488"/>
      <c r="H7" s="488"/>
      <c r="I7" s="489">
        <f t="shared" si="0"/>
        <v>0</v>
      </c>
      <c r="J7" s="509"/>
      <c r="K7" s="501">
        <v>2</v>
      </c>
      <c r="L7" s="505">
        <v>25</v>
      </c>
      <c r="M7" s="506"/>
      <c r="N7" s="507">
        <v>2</v>
      </c>
      <c r="O7" s="508">
        <v>189</v>
      </c>
      <c r="P7" s="539" t="s">
        <v>71</v>
      </c>
      <c r="Q7" s="540" t="s">
        <v>80</v>
      </c>
      <c r="R7" s="509" t="s">
        <v>162</v>
      </c>
      <c r="S7" s="509"/>
      <c r="T7" s="509"/>
      <c r="U7" s="509"/>
      <c r="V7" s="509"/>
      <c r="W7" s="509"/>
    </row>
    <row r="8" spans="1:23" s="1" customFormat="1" ht="20.100000000000001" customHeight="1">
      <c r="A8" s="2"/>
      <c r="B8" s="541" t="s">
        <v>41</v>
      </c>
      <c r="C8" s="35">
        <v>4</v>
      </c>
      <c r="D8" s="33" t="s">
        <v>32</v>
      </c>
      <c r="E8" s="188" t="s">
        <v>146</v>
      </c>
      <c r="F8" s="23" t="s">
        <v>16</v>
      </c>
      <c r="G8" s="162"/>
      <c r="H8" s="162"/>
      <c r="I8" s="163">
        <f t="shared" si="0"/>
        <v>0</v>
      </c>
      <c r="J8" s="509"/>
      <c r="K8" s="501">
        <v>3</v>
      </c>
      <c r="L8" s="505">
        <v>22</v>
      </c>
      <c r="M8" s="506"/>
      <c r="N8" s="507">
        <v>3</v>
      </c>
      <c r="O8" s="508">
        <v>165</v>
      </c>
      <c r="P8" s="539" t="s">
        <v>79</v>
      </c>
      <c r="Q8" s="540" t="s">
        <v>81</v>
      </c>
      <c r="R8" s="509" t="s">
        <v>143</v>
      </c>
      <c r="U8" s="509"/>
      <c r="V8" s="509"/>
      <c r="W8" s="509"/>
    </row>
    <row r="9" spans="1:23" s="1" customFormat="1" ht="20.100000000000001" customHeight="1">
      <c r="A9" s="107"/>
      <c r="B9" s="553"/>
      <c r="C9" s="36">
        <v>5</v>
      </c>
      <c r="D9" s="95" t="s">
        <v>37</v>
      </c>
      <c r="E9" s="189" t="s">
        <v>87</v>
      </c>
      <c r="F9" s="96" t="s">
        <v>92</v>
      </c>
      <c r="G9" s="37"/>
      <c r="H9" s="37"/>
      <c r="I9" s="163">
        <f t="shared" si="0"/>
        <v>0</v>
      </c>
      <c r="J9" s="510"/>
      <c r="K9" s="501">
        <v>4</v>
      </c>
      <c r="L9" s="505">
        <v>20</v>
      </c>
      <c r="M9" s="506"/>
      <c r="N9" s="507">
        <v>4</v>
      </c>
      <c r="O9" s="508">
        <v>147</v>
      </c>
      <c r="P9" s="539" t="s">
        <v>164</v>
      </c>
      <c r="Q9" s="495" t="s">
        <v>139</v>
      </c>
      <c r="R9" s="509" t="s">
        <v>141</v>
      </c>
      <c r="S9" s="509"/>
      <c r="T9" s="509"/>
      <c r="U9" s="509"/>
      <c r="V9" s="509"/>
      <c r="W9" s="509"/>
    </row>
    <row r="10" spans="1:23" s="1" customFormat="1" ht="20.100000000000001" customHeight="1" thickBot="1">
      <c r="A10" s="107"/>
      <c r="B10" s="552"/>
      <c r="C10" s="72">
        <v>6</v>
      </c>
      <c r="D10" s="486" t="s">
        <v>32</v>
      </c>
      <c r="E10" s="487" t="s">
        <v>80</v>
      </c>
      <c r="F10" s="97" t="s">
        <v>92</v>
      </c>
      <c r="G10" s="488"/>
      <c r="H10" s="488"/>
      <c r="I10" s="489">
        <f t="shared" si="0"/>
        <v>0</v>
      </c>
      <c r="J10" s="510"/>
      <c r="K10" s="501">
        <v>5</v>
      </c>
      <c r="L10" s="505">
        <v>18</v>
      </c>
      <c r="M10" s="506"/>
      <c r="N10" s="507">
        <v>5</v>
      </c>
      <c r="O10" s="508">
        <v>132</v>
      </c>
      <c r="P10" s="539" t="s">
        <v>72</v>
      </c>
      <c r="Q10" s="495" t="s">
        <v>77</v>
      </c>
      <c r="R10" s="509" t="s">
        <v>153</v>
      </c>
      <c r="S10" s="509"/>
      <c r="T10" s="509"/>
      <c r="U10" s="509"/>
      <c r="V10" s="509"/>
      <c r="W10" s="509"/>
    </row>
    <row r="11" spans="1:23" s="1" customFormat="1" ht="20.100000000000001" customHeight="1">
      <c r="A11" s="2"/>
      <c r="B11" s="541" t="s">
        <v>40</v>
      </c>
      <c r="C11" s="35">
        <v>7</v>
      </c>
      <c r="D11" s="33" t="s">
        <v>37</v>
      </c>
      <c r="E11" s="188" t="s">
        <v>72</v>
      </c>
      <c r="F11" s="23" t="s">
        <v>17</v>
      </c>
      <c r="G11" s="162"/>
      <c r="H11" s="162"/>
      <c r="I11" s="163">
        <f t="shared" si="0"/>
        <v>0</v>
      </c>
      <c r="J11" s="510"/>
      <c r="K11" s="501">
        <v>6</v>
      </c>
      <c r="L11" s="505">
        <v>16</v>
      </c>
      <c r="M11" s="506"/>
      <c r="N11" s="507">
        <v>6</v>
      </c>
      <c r="O11" s="508">
        <v>120</v>
      </c>
      <c r="P11" s="538" t="s">
        <v>76</v>
      </c>
      <c r="Q11" s="495" t="s">
        <v>162</v>
      </c>
      <c r="R11" s="509"/>
      <c r="S11" s="509"/>
      <c r="T11" s="509"/>
      <c r="U11" s="509"/>
      <c r="V11" s="509"/>
      <c r="W11" s="509"/>
    </row>
    <row r="12" spans="1:23" s="1" customFormat="1" ht="20.100000000000001" customHeight="1">
      <c r="A12" s="107"/>
      <c r="B12" s="553"/>
      <c r="C12" s="36">
        <v>8</v>
      </c>
      <c r="D12" s="95" t="s">
        <v>37</v>
      </c>
      <c r="E12" s="189" t="s">
        <v>75</v>
      </c>
      <c r="F12" s="96" t="s">
        <v>16</v>
      </c>
      <c r="G12" s="37"/>
      <c r="H12" s="37"/>
      <c r="I12" s="163">
        <f t="shared" si="0"/>
        <v>0</v>
      </c>
      <c r="J12" s="510"/>
      <c r="K12" s="501">
        <v>7</v>
      </c>
      <c r="L12" s="505">
        <v>15</v>
      </c>
      <c r="M12" s="506"/>
      <c r="N12" s="507">
        <v>7</v>
      </c>
      <c r="O12" s="508">
        <v>110</v>
      </c>
      <c r="P12" s="538" t="s">
        <v>86</v>
      </c>
      <c r="Q12" s="495"/>
      <c r="R12" s="509"/>
      <c r="S12" s="509"/>
      <c r="T12" s="509"/>
      <c r="U12" s="509"/>
      <c r="V12" s="509"/>
      <c r="W12" s="509"/>
    </row>
    <row r="13" spans="1:23" s="2" customFormat="1" ht="20.100000000000001" customHeight="1" thickBot="1">
      <c r="A13" s="107"/>
      <c r="B13" s="552"/>
      <c r="C13" s="72">
        <v>9</v>
      </c>
      <c r="D13" s="486" t="s">
        <v>37</v>
      </c>
      <c r="E13" s="487" t="s">
        <v>86</v>
      </c>
      <c r="F13" s="97" t="s">
        <v>92</v>
      </c>
      <c r="G13" s="488"/>
      <c r="H13" s="488"/>
      <c r="I13" s="489">
        <f t="shared" si="0"/>
        <v>0</v>
      </c>
      <c r="J13" s="511"/>
      <c r="K13" s="501">
        <v>8</v>
      </c>
      <c r="L13" s="505">
        <v>14</v>
      </c>
      <c r="M13" s="506"/>
      <c r="N13" s="507">
        <v>8</v>
      </c>
      <c r="O13" s="508">
        <v>102</v>
      </c>
      <c r="P13" s="539" t="s">
        <v>87</v>
      </c>
      <c r="R13" s="500"/>
      <c r="S13" s="500"/>
      <c r="T13" s="500"/>
      <c r="U13" s="500"/>
      <c r="V13" s="500"/>
      <c r="W13" s="500"/>
    </row>
    <row r="14" spans="1:23" s="2" customFormat="1" ht="20.100000000000001" customHeight="1">
      <c r="B14" s="541" t="s">
        <v>43</v>
      </c>
      <c r="C14" s="35">
        <v>10</v>
      </c>
      <c r="D14" s="33" t="s">
        <v>37</v>
      </c>
      <c r="E14" s="188" t="s">
        <v>79</v>
      </c>
      <c r="F14" s="23" t="s">
        <v>16</v>
      </c>
      <c r="G14" s="162"/>
      <c r="H14" s="162"/>
      <c r="I14" s="163">
        <f t="shared" si="0"/>
        <v>0</v>
      </c>
      <c r="J14" s="510"/>
      <c r="K14" s="501">
        <v>9</v>
      </c>
      <c r="L14" s="505">
        <v>13</v>
      </c>
      <c r="M14" s="506"/>
      <c r="N14" s="507">
        <v>9</v>
      </c>
      <c r="O14" s="508">
        <v>94</v>
      </c>
      <c r="P14" s="539" t="s">
        <v>138</v>
      </c>
      <c r="Q14" s="500"/>
      <c r="R14" s="500"/>
      <c r="S14" s="500"/>
      <c r="T14" s="500"/>
      <c r="U14" s="500"/>
      <c r="V14" s="500"/>
      <c r="W14" s="500"/>
    </row>
    <row r="15" spans="1:23" s="1" customFormat="1" ht="20.100000000000001" customHeight="1">
      <c r="A15" s="107"/>
      <c r="B15" s="542"/>
      <c r="C15" s="36">
        <v>11</v>
      </c>
      <c r="D15" s="95" t="s">
        <v>37</v>
      </c>
      <c r="E15" s="189" t="s">
        <v>163</v>
      </c>
      <c r="F15" s="96" t="s">
        <v>16</v>
      </c>
      <c r="G15" s="37"/>
      <c r="H15" s="37"/>
      <c r="I15" s="163">
        <f t="shared" si="0"/>
        <v>0</v>
      </c>
      <c r="J15" s="510"/>
      <c r="K15" s="501">
        <v>10</v>
      </c>
      <c r="L15" s="505">
        <v>12</v>
      </c>
      <c r="M15" s="506"/>
      <c r="N15" s="507">
        <v>10</v>
      </c>
      <c r="O15" s="508">
        <v>88</v>
      </c>
      <c r="P15" s="540" t="s">
        <v>163</v>
      </c>
      <c r="Q15" s="509"/>
      <c r="R15" s="509"/>
      <c r="S15" s="509"/>
      <c r="T15" s="509"/>
      <c r="U15" s="509"/>
      <c r="V15" s="509"/>
      <c r="W15" s="509"/>
    </row>
    <row r="16" spans="1:23" s="1" customFormat="1" ht="20.100000000000001" customHeight="1">
      <c r="A16" s="107"/>
      <c r="B16" s="542"/>
      <c r="C16" s="36">
        <v>12</v>
      </c>
      <c r="D16" s="95" t="s">
        <v>37</v>
      </c>
      <c r="E16" s="189" t="s">
        <v>138</v>
      </c>
      <c r="F16" s="96" t="s">
        <v>17</v>
      </c>
      <c r="G16" s="37"/>
      <c r="H16" s="37"/>
      <c r="I16" s="163">
        <f t="shared" si="0"/>
        <v>0</v>
      </c>
      <c r="J16" s="510"/>
      <c r="K16" s="501">
        <v>11</v>
      </c>
      <c r="L16" s="505">
        <v>11</v>
      </c>
      <c r="M16" s="506"/>
      <c r="N16" s="507">
        <v>11</v>
      </c>
      <c r="O16" s="508">
        <v>83</v>
      </c>
      <c r="P16" s="540" t="s">
        <v>561</v>
      </c>
      <c r="Q16" s="509"/>
      <c r="R16" s="509"/>
      <c r="S16" s="509"/>
      <c r="T16" s="509"/>
      <c r="U16" s="509"/>
      <c r="V16" s="509"/>
      <c r="W16" s="509"/>
    </row>
    <row r="17" spans="1:16" ht="20.100000000000001" customHeight="1">
      <c r="A17" s="107"/>
      <c r="B17" s="542"/>
      <c r="C17" s="35">
        <v>13</v>
      </c>
      <c r="D17" s="95" t="s">
        <v>32</v>
      </c>
      <c r="E17" s="189" t="s">
        <v>81</v>
      </c>
      <c r="F17" s="96" t="s">
        <v>16</v>
      </c>
      <c r="G17" s="96"/>
      <c r="H17" s="37"/>
      <c r="I17" s="163">
        <f t="shared" si="0"/>
        <v>0</v>
      </c>
      <c r="J17" s="512"/>
      <c r="K17" s="501">
        <v>12</v>
      </c>
      <c r="L17" s="505">
        <v>10</v>
      </c>
      <c r="M17" s="506"/>
      <c r="N17" s="507">
        <v>12</v>
      </c>
      <c r="O17" s="508">
        <v>78</v>
      </c>
      <c r="P17" s="540" t="s">
        <v>68</v>
      </c>
    </row>
    <row r="18" spans="1:16" ht="20.100000000000001" customHeight="1">
      <c r="A18" s="2"/>
      <c r="B18" s="542"/>
      <c r="C18" s="36">
        <v>14</v>
      </c>
      <c r="D18" s="95" t="s">
        <v>37</v>
      </c>
      <c r="E18" s="189" t="s">
        <v>83</v>
      </c>
      <c r="F18" s="96" t="s">
        <v>92</v>
      </c>
      <c r="G18" s="96"/>
      <c r="H18" s="37"/>
      <c r="I18" s="163">
        <f t="shared" si="0"/>
        <v>0</v>
      </c>
      <c r="J18" s="498"/>
      <c r="K18" s="513"/>
      <c r="L18" s="514"/>
      <c r="M18" s="515"/>
      <c r="N18" s="507">
        <v>13</v>
      </c>
      <c r="O18" s="508">
        <v>83</v>
      </c>
      <c r="P18" s="495" t="s">
        <v>85</v>
      </c>
    </row>
    <row r="19" spans="1:16" ht="20.100000000000001" customHeight="1">
      <c r="A19" s="107"/>
      <c r="B19" s="542"/>
      <c r="C19" s="36">
        <v>15</v>
      </c>
      <c r="D19" s="95" t="s">
        <v>37</v>
      </c>
      <c r="E19" s="189" t="s">
        <v>68</v>
      </c>
      <c r="F19" s="96" t="s">
        <v>17</v>
      </c>
      <c r="G19" s="96"/>
      <c r="H19" s="37"/>
      <c r="I19" s="163">
        <f t="shared" si="0"/>
        <v>0</v>
      </c>
      <c r="J19" s="510"/>
      <c r="K19" s="513"/>
      <c r="L19" s="514"/>
      <c r="M19" s="515"/>
      <c r="N19" s="507">
        <v>14</v>
      </c>
      <c r="O19" s="508">
        <v>79</v>
      </c>
      <c r="P19" s="495" t="s">
        <v>70</v>
      </c>
    </row>
    <row r="20" spans="1:16" ht="20.100000000000001" customHeight="1">
      <c r="A20" s="107"/>
      <c r="B20" s="542"/>
      <c r="C20" s="36">
        <v>16</v>
      </c>
      <c r="D20" s="95" t="s">
        <v>37</v>
      </c>
      <c r="E20" s="189" t="s">
        <v>70</v>
      </c>
      <c r="F20" s="96" t="s">
        <v>16</v>
      </c>
      <c r="G20" s="96"/>
      <c r="H20" s="37"/>
      <c r="I20" s="163">
        <f t="shared" si="0"/>
        <v>0</v>
      </c>
      <c r="J20" s="510"/>
      <c r="K20" s="513"/>
      <c r="L20" s="514"/>
      <c r="M20" s="515"/>
      <c r="N20" s="507">
        <v>15</v>
      </c>
      <c r="O20" s="508">
        <v>75</v>
      </c>
      <c r="P20" s="495" t="s">
        <v>83</v>
      </c>
    </row>
    <row r="21" spans="1:16" ht="20.100000000000001" customHeight="1">
      <c r="A21" s="2"/>
      <c r="B21" s="542"/>
      <c r="C21" s="36">
        <v>17</v>
      </c>
      <c r="D21" s="95" t="s">
        <v>37</v>
      </c>
      <c r="E21" s="189" t="s">
        <v>561</v>
      </c>
      <c r="F21" s="96" t="s">
        <v>92</v>
      </c>
      <c r="G21" s="96"/>
      <c r="H21" s="37"/>
      <c r="I21" s="163">
        <f t="shared" si="0"/>
        <v>0</v>
      </c>
      <c r="J21" s="510"/>
      <c r="K21" s="513"/>
      <c r="L21" s="514"/>
      <c r="M21" s="515"/>
      <c r="N21" s="507">
        <v>16</v>
      </c>
      <c r="O21" s="508">
        <v>71</v>
      </c>
      <c r="P21" s="495" t="s">
        <v>88</v>
      </c>
    </row>
    <row r="22" spans="1:16" ht="20.100000000000001" customHeight="1" thickBot="1">
      <c r="A22" s="107"/>
      <c r="B22" s="543"/>
      <c r="C22" s="72">
        <v>18</v>
      </c>
      <c r="D22" s="486" t="s">
        <v>37</v>
      </c>
      <c r="E22" s="487" t="s">
        <v>85</v>
      </c>
      <c r="F22" s="97" t="s">
        <v>92</v>
      </c>
      <c r="G22" s="97"/>
      <c r="H22" s="488"/>
      <c r="I22" s="489">
        <f t="shared" si="0"/>
        <v>0</v>
      </c>
      <c r="J22" s="516"/>
      <c r="K22" s="513"/>
      <c r="L22" s="514"/>
      <c r="M22" s="515"/>
      <c r="N22" s="507">
        <v>17</v>
      </c>
      <c r="O22" s="508">
        <v>68</v>
      </c>
      <c r="P22" s="495" t="s">
        <v>78</v>
      </c>
    </row>
    <row r="23" spans="1:16" ht="20.100000000000001" customHeight="1">
      <c r="A23" s="107"/>
      <c r="B23" s="544" t="s">
        <v>42</v>
      </c>
      <c r="C23" s="35">
        <v>19</v>
      </c>
      <c r="D23" s="33" t="s">
        <v>37</v>
      </c>
      <c r="E23" s="188" t="s">
        <v>88</v>
      </c>
      <c r="F23" s="23" t="s">
        <v>92</v>
      </c>
      <c r="G23" s="23"/>
      <c r="H23" s="162"/>
      <c r="I23" s="163">
        <f t="shared" si="0"/>
        <v>0</v>
      </c>
      <c r="J23" s="498"/>
      <c r="K23" s="513"/>
      <c r="L23" s="514"/>
      <c r="M23" s="515"/>
      <c r="N23" s="507">
        <v>18</v>
      </c>
      <c r="O23" s="508">
        <v>65</v>
      </c>
      <c r="P23" s="495" t="s">
        <v>73</v>
      </c>
    </row>
    <row r="24" spans="1:16" ht="20.100000000000001" customHeight="1">
      <c r="A24" s="2"/>
      <c r="B24" s="542"/>
      <c r="C24" s="36">
        <v>20</v>
      </c>
      <c r="D24" s="95" t="s">
        <v>37</v>
      </c>
      <c r="E24" s="189" t="s">
        <v>78</v>
      </c>
      <c r="F24" s="96" t="s">
        <v>16</v>
      </c>
      <c r="G24" s="96"/>
      <c r="H24" s="37"/>
      <c r="I24" s="163">
        <f t="shared" si="0"/>
        <v>0</v>
      </c>
      <c r="J24" s="510"/>
      <c r="K24" s="513"/>
      <c r="L24" s="514"/>
      <c r="M24" s="515"/>
      <c r="N24" s="507">
        <v>19</v>
      </c>
      <c r="O24" s="508">
        <v>62</v>
      </c>
      <c r="P24" s="495" t="s">
        <v>69</v>
      </c>
    </row>
    <row r="25" spans="1:16" ht="20.100000000000001" customHeight="1">
      <c r="A25" s="107"/>
      <c r="B25" s="542"/>
      <c r="C25" s="36">
        <v>21</v>
      </c>
      <c r="D25" s="95" t="s">
        <v>37</v>
      </c>
      <c r="E25" s="189" t="s">
        <v>73</v>
      </c>
      <c r="F25" s="96" t="s">
        <v>19</v>
      </c>
      <c r="G25" s="96"/>
      <c r="H25" s="37"/>
      <c r="I25" s="163">
        <f t="shared" si="0"/>
        <v>0</v>
      </c>
      <c r="J25" s="510"/>
      <c r="K25" s="513"/>
      <c r="L25" s="514"/>
      <c r="M25" s="515"/>
      <c r="N25" s="507">
        <v>20</v>
      </c>
      <c r="O25" s="508">
        <v>60</v>
      </c>
      <c r="P25" s="495" t="s">
        <v>74</v>
      </c>
    </row>
    <row r="26" spans="1:16" ht="20.100000000000001" customHeight="1">
      <c r="A26" s="107"/>
      <c r="B26" s="542"/>
      <c r="C26" s="36">
        <v>22</v>
      </c>
      <c r="D26" s="95" t="s">
        <v>37</v>
      </c>
      <c r="E26" s="189" t="s">
        <v>69</v>
      </c>
      <c r="F26" s="96" t="s">
        <v>16</v>
      </c>
      <c r="G26" s="96"/>
      <c r="H26" s="37"/>
      <c r="I26" s="163">
        <f t="shared" si="0"/>
        <v>0</v>
      </c>
      <c r="J26" s="510"/>
      <c r="K26" s="513"/>
      <c r="L26" s="514"/>
      <c r="M26" s="515"/>
      <c r="N26" s="507">
        <v>21</v>
      </c>
      <c r="O26" s="508">
        <v>58</v>
      </c>
      <c r="P26" s="495" t="s">
        <v>152</v>
      </c>
    </row>
    <row r="27" spans="1:16" ht="20.100000000000001" customHeight="1">
      <c r="A27" s="107"/>
      <c r="B27" s="542"/>
      <c r="C27" s="36">
        <v>23</v>
      </c>
      <c r="D27" s="95" t="s">
        <v>37</v>
      </c>
      <c r="E27" s="189" t="s">
        <v>74</v>
      </c>
      <c r="F27" s="96" t="s">
        <v>92</v>
      </c>
      <c r="G27" s="96"/>
      <c r="H27" s="37"/>
      <c r="I27" s="163">
        <f t="shared" si="0"/>
        <v>0</v>
      </c>
      <c r="J27" s="510"/>
      <c r="K27" s="513"/>
      <c r="L27" s="514"/>
      <c r="M27" s="515"/>
      <c r="N27" s="507">
        <v>22</v>
      </c>
      <c r="O27" s="508">
        <v>56</v>
      </c>
      <c r="P27" s="495" t="s">
        <v>422</v>
      </c>
    </row>
    <row r="28" spans="1:16" ht="20.100000000000001" customHeight="1">
      <c r="A28" s="107"/>
      <c r="B28" s="542"/>
      <c r="C28" s="36">
        <v>24</v>
      </c>
      <c r="D28" s="95" t="s">
        <v>32</v>
      </c>
      <c r="E28" s="189" t="s">
        <v>139</v>
      </c>
      <c r="F28" s="96" t="s">
        <v>92</v>
      </c>
      <c r="G28" s="96"/>
      <c r="H28" s="37"/>
      <c r="I28" s="163">
        <f t="shared" si="0"/>
        <v>0</v>
      </c>
      <c r="J28" s="510"/>
      <c r="K28" s="513"/>
      <c r="L28" s="514"/>
      <c r="M28" s="515"/>
      <c r="N28" s="507">
        <v>23</v>
      </c>
      <c r="O28" s="508">
        <v>54</v>
      </c>
      <c r="P28" s="495" t="s">
        <v>317</v>
      </c>
    </row>
    <row r="29" spans="1:16" ht="20.100000000000001" customHeight="1">
      <c r="A29" s="107"/>
      <c r="B29" s="542"/>
      <c r="C29" s="36">
        <v>25</v>
      </c>
      <c r="D29" s="95" t="s">
        <v>32</v>
      </c>
      <c r="E29" s="189" t="s">
        <v>77</v>
      </c>
      <c r="F29" s="96" t="s">
        <v>16</v>
      </c>
      <c r="G29" s="96"/>
      <c r="H29" s="37"/>
      <c r="I29" s="163">
        <f t="shared" si="0"/>
        <v>0</v>
      </c>
      <c r="J29" s="510"/>
      <c r="K29" s="513"/>
      <c r="L29" s="514"/>
      <c r="M29" s="515"/>
      <c r="N29" s="507">
        <v>24</v>
      </c>
      <c r="O29" s="508">
        <v>52</v>
      </c>
      <c r="P29" s="495" t="s">
        <v>155</v>
      </c>
    </row>
    <row r="30" spans="1:16" ht="20.100000000000001" customHeight="1">
      <c r="A30" s="107"/>
      <c r="B30" s="542"/>
      <c r="C30" s="36">
        <v>26</v>
      </c>
      <c r="D30" s="95" t="s">
        <v>37</v>
      </c>
      <c r="E30" s="189" t="s">
        <v>152</v>
      </c>
      <c r="F30" s="96" t="s">
        <v>92</v>
      </c>
      <c r="G30" s="96"/>
      <c r="H30" s="37"/>
      <c r="I30" s="163">
        <f t="shared" si="0"/>
        <v>0</v>
      </c>
      <c r="J30" s="510"/>
      <c r="K30" s="513"/>
      <c r="L30" s="514"/>
      <c r="M30" s="515"/>
      <c r="N30" s="507">
        <v>25</v>
      </c>
      <c r="O30" s="508">
        <v>50</v>
      </c>
      <c r="P30" s="495" t="s">
        <v>82</v>
      </c>
    </row>
    <row r="31" spans="1:16" ht="20.100000000000001" customHeight="1">
      <c r="A31" s="107"/>
      <c r="B31" s="542"/>
      <c r="C31" s="36">
        <v>27</v>
      </c>
      <c r="D31" s="95" t="s">
        <v>37</v>
      </c>
      <c r="E31" s="189" t="s">
        <v>422</v>
      </c>
      <c r="F31" s="96" t="s">
        <v>92</v>
      </c>
      <c r="G31" s="96"/>
      <c r="H31" s="37"/>
      <c r="I31" s="163">
        <f t="shared" si="0"/>
        <v>0</v>
      </c>
      <c r="J31" s="510"/>
      <c r="K31" s="513"/>
      <c r="L31" s="514"/>
      <c r="M31" s="515"/>
      <c r="N31" s="507">
        <v>26</v>
      </c>
      <c r="O31" s="508">
        <v>48</v>
      </c>
      <c r="P31" s="495" t="s">
        <v>143</v>
      </c>
    </row>
    <row r="32" spans="1:16" ht="20.100000000000001" customHeight="1">
      <c r="A32" s="107"/>
      <c r="B32" s="542"/>
      <c r="C32" s="36">
        <v>28</v>
      </c>
      <c r="D32" s="95" t="s">
        <v>32</v>
      </c>
      <c r="E32" s="189" t="s">
        <v>162</v>
      </c>
      <c r="F32" s="96" t="s">
        <v>17</v>
      </c>
      <c r="G32" s="96"/>
      <c r="H32" s="37"/>
      <c r="I32" s="163">
        <f t="shared" si="0"/>
        <v>0</v>
      </c>
      <c r="J32" s="510"/>
      <c r="K32" s="513"/>
      <c r="L32" s="514"/>
      <c r="M32" s="515"/>
      <c r="N32" s="507">
        <v>27</v>
      </c>
      <c r="O32" s="508">
        <v>47</v>
      </c>
      <c r="P32" s="495" t="s">
        <v>116</v>
      </c>
    </row>
    <row r="33" spans="1:16" ht="20.100000000000001" customHeight="1">
      <c r="A33" s="107"/>
      <c r="B33" s="542"/>
      <c r="C33" s="36">
        <v>29</v>
      </c>
      <c r="D33" s="95" t="s">
        <v>37</v>
      </c>
      <c r="E33" s="189" t="s">
        <v>317</v>
      </c>
      <c r="F33" s="96" t="s">
        <v>16</v>
      </c>
      <c r="G33" s="96"/>
      <c r="H33" s="37"/>
      <c r="I33" s="163">
        <f t="shared" si="0"/>
        <v>0</v>
      </c>
      <c r="J33" s="510"/>
      <c r="K33" s="513"/>
      <c r="L33" s="514"/>
      <c r="M33" s="515"/>
      <c r="N33" s="507">
        <v>28</v>
      </c>
      <c r="O33" s="508">
        <v>45</v>
      </c>
      <c r="P33" s="495" t="s">
        <v>141</v>
      </c>
    </row>
    <row r="34" spans="1:16" ht="20.100000000000001" customHeight="1">
      <c r="A34" s="107"/>
      <c r="B34" s="542"/>
      <c r="C34" s="36">
        <v>30</v>
      </c>
      <c r="D34" s="95" t="s">
        <v>37</v>
      </c>
      <c r="E34" s="189" t="s">
        <v>155</v>
      </c>
      <c r="F34" s="96" t="s">
        <v>92</v>
      </c>
      <c r="G34" s="96"/>
      <c r="H34" s="37"/>
      <c r="I34" s="163">
        <f t="shared" si="0"/>
        <v>0</v>
      </c>
      <c r="J34" s="510"/>
      <c r="K34" s="513"/>
      <c r="L34" s="514"/>
      <c r="M34" s="515"/>
      <c r="N34" s="507">
        <v>29</v>
      </c>
      <c r="O34" s="508">
        <v>44</v>
      </c>
      <c r="P34" s="495" t="s">
        <v>153</v>
      </c>
    </row>
    <row r="35" spans="1:16" ht="20.100000000000001" customHeight="1">
      <c r="A35" s="107"/>
      <c r="B35" s="542"/>
      <c r="C35" s="36">
        <v>31</v>
      </c>
      <c r="D35" s="95" t="s">
        <v>37</v>
      </c>
      <c r="E35" s="189" t="s">
        <v>82</v>
      </c>
      <c r="F35" s="96" t="s">
        <v>92</v>
      </c>
      <c r="G35" s="96"/>
      <c r="H35" s="37"/>
      <c r="I35" s="163">
        <f t="shared" si="0"/>
        <v>0</v>
      </c>
      <c r="J35" s="510"/>
      <c r="K35" s="513"/>
      <c r="L35" s="514"/>
      <c r="M35" s="515"/>
      <c r="N35" s="507">
        <v>30</v>
      </c>
      <c r="O35" s="508">
        <v>43</v>
      </c>
    </row>
    <row r="36" spans="1:16" ht="20.100000000000001" customHeight="1">
      <c r="A36" s="107"/>
      <c r="B36" s="542"/>
      <c r="C36" s="36">
        <v>32</v>
      </c>
      <c r="D36" s="95" t="s">
        <v>37</v>
      </c>
      <c r="E36" s="189" t="s">
        <v>143</v>
      </c>
      <c r="F36" s="96" t="s">
        <v>17</v>
      </c>
      <c r="G36" s="96"/>
      <c r="H36" s="37"/>
      <c r="I36" s="163">
        <f t="shared" si="0"/>
        <v>0</v>
      </c>
      <c r="J36" s="510"/>
      <c r="K36" s="513"/>
      <c r="L36" s="514"/>
      <c r="M36" s="515"/>
      <c r="N36" s="507">
        <v>31</v>
      </c>
      <c r="O36" s="508">
        <v>42</v>
      </c>
    </row>
    <row r="37" spans="1:16" ht="20.100000000000001" customHeight="1">
      <c r="A37" s="107"/>
      <c r="B37" s="542"/>
      <c r="C37" s="36">
        <v>33</v>
      </c>
      <c r="D37" s="95" t="s">
        <v>37</v>
      </c>
      <c r="E37" s="189" t="s">
        <v>116</v>
      </c>
      <c r="F37" s="96" t="s">
        <v>16</v>
      </c>
      <c r="G37" s="96"/>
      <c r="H37" s="37"/>
      <c r="I37" s="163">
        <f t="shared" si="0"/>
        <v>0</v>
      </c>
      <c r="J37" s="510"/>
      <c r="K37" s="513"/>
      <c r="L37" s="514"/>
      <c r="M37" s="515"/>
      <c r="N37" s="507">
        <v>32</v>
      </c>
      <c r="O37" s="508">
        <v>41</v>
      </c>
    </row>
    <row r="38" spans="1:16" ht="20.100000000000001" customHeight="1">
      <c r="A38" s="107"/>
      <c r="B38" s="542"/>
      <c r="C38" s="36">
        <v>34</v>
      </c>
      <c r="D38" s="95" t="s">
        <v>37</v>
      </c>
      <c r="E38" s="189" t="s">
        <v>141</v>
      </c>
      <c r="F38" s="96" t="s">
        <v>17</v>
      </c>
      <c r="G38" s="96"/>
      <c r="H38" s="37"/>
      <c r="I38" s="163">
        <f t="shared" si="0"/>
        <v>0</v>
      </c>
      <c r="J38" s="510"/>
      <c r="K38" s="513"/>
      <c r="L38" s="514"/>
      <c r="M38" s="515"/>
      <c r="N38" s="507">
        <v>33</v>
      </c>
      <c r="O38" s="508">
        <v>39</v>
      </c>
    </row>
    <row r="39" spans="1:16" ht="20.100000000000001" customHeight="1">
      <c r="A39" s="107"/>
      <c r="B39" s="542"/>
      <c r="C39" s="36">
        <v>35</v>
      </c>
      <c r="D39" s="95" t="s">
        <v>37</v>
      </c>
      <c r="E39" s="189" t="s">
        <v>153</v>
      </c>
      <c r="F39" s="96" t="s">
        <v>17</v>
      </c>
      <c r="G39" s="96"/>
      <c r="H39" s="37"/>
      <c r="I39" s="163">
        <f t="shared" si="0"/>
        <v>0</v>
      </c>
      <c r="J39" s="510"/>
      <c r="K39" s="513"/>
      <c r="L39" s="514"/>
      <c r="M39" s="515"/>
      <c r="N39" s="507">
        <v>34</v>
      </c>
      <c r="O39" s="508">
        <v>38</v>
      </c>
    </row>
    <row r="40" spans="1:16">
      <c r="K40" s="513"/>
      <c r="L40" s="514"/>
      <c r="M40" s="515"/>
      <c r="N40" s="507">
        <v>35</v>
      </c>
      <c r="O40" s="508">
        <v>37</v>
      </c>
    </row>
    <row r="41" spans="1:16">
      <c r="K41" s="513"/>
      <c r="L41" s="514"/>
      <c r="M41" s="515"/>
      <c r="N41" s="507">
        <v>36</v>
      </c>
      <c r="O41" s="508">
        <v>37</v>
      </c>
    </row>
    <row r="42" spans="1:16">
      <c r="I42" s="3"/>
      <c r="K42" s="513"/>
      <c r="L42" s="514"/>
      <c r="M42" s="515"/>
      <c r="N42" s="507">
        <v>37</v>
      </c>
      <c r="O42" s="508">
        <v>36</v>
      </c>
    </row>
    <row r="43" spans="1:16">
      <c r="I43" s="3"/>
      <c r="K43" s="513"/>
      <c r="L43" s="514"/>
      <c r="M43" s="515"/>
      <c r="N43" s="507">
        <v>38</v>
      </c>
      <c r="O43" s="508">
        <v>35</v>
      </c>
    </row>
    <row r="44" spans="1:16">
      <c r="I44" s="3"/>
      <c r="K44" s="513"/>
      <c r="L44" s="514"/>
      <c r="M44" s="515"/>
      <c r="N44" s="507">
        <v>39</v>
      </c>
      <c r="O44" s="508">
        <v>34</v>
      </c>
    </row>
    <row r="45" spans="1:16">
      <c r="K45" s="513"/>
      <c r="L45" s="514"/>
      <c r="M45" s="515"/>
      <c r="N45" s="507">
        <v>40</v>
      </c>
      <c r="O45" s="508">
        <v>33</v>
      </c>
    </row>
    <row r="46" spans="1:16">
      <c r="K46" s="513"/>
      <c r="L46" s="514"/>
      <c r="M46" s="515"/>
      <c r="N46" s="507">
        <v>41</v>
      </c>
      <c r="O46" s="508">
        <v>33</v>
      </c>
    </row>
    <row r="47" spans="1:16">
      <c r="K47" s="513"/>
      <c r="L47" s="514"/>
      <c r="M47" s="515"/>
      <c r="N47" s="507">
        <v>42</v>
      </c>
      <c r="O47" s="508">
        <v>32</v>
      </c>
    </row>
    <row r="48" spans="1:16">
      <c r="K48" s="513"/>
      <c r="L48" s="514"/>
      <c r="M48" s="515"/>
      <c r="N48" s="507">
        <v>43</v>
      </c>
      <c r="O48" s="508">
        <v>31</v>
      </c>
    </row>
    <row r="49" spans="11:15">
      <c r="K49" s="513"/>
      <c r="L49" s="514"/>
      <c r="M49" s="515"/>
      <c r="N49" s="507">
        <v>44</v>
      </c>
      <c r="O49" s="508">
        <v>31</v>
      </c>
    </row>
    <row r="50" spans="11:15" ht="15.75" thickBot="1">
      <c r="K50" s="517"/>
      <c r="L50" s="518"/>
      <c r="M50" s="519"/>
      <c r="N50" s="520">
        <v>45</v>
      </c>
      <c r="O50" s="521">
        <v>30</v>
      </c>
    </row>
  </sheetData>
  <sheetProtection selectLockedCells="1" selectUnlockedCells="1"/>
  <mergeCells count="14">
    <mergeCell ref="K4:L4"/>
    <mergeCell ref="N4:O4"/>
    <mergeCell ref="K1:O1"/>
    <mergeCell ref="K2:L2"/>
    <mergeCell ref="N2:O2"/>
    <mergeCell ref="K3:L3"/>
    <mergeCell ref="N3:O3"/>
    <mergeCell ref="B14:B22"/>
    <mergeCell ref="B23:B39"/>
    <mergeCell ref="C3:F3"/>
    <mergeCell ref="G3:I3"/>
    <mergeCell ref="B5:B7"/>
    <mergeCell ref="B8:B10"/>
    <mergeCell ref="B11:B13"/>
  </mergeCells>
  <phoneticPr fontId="2" type="noConversion"/>
  <printOptions horizontalCentered="1" verticalCentered="1"/>
  <pageMargins left="0.31496062992125984" right="0.15748031496062992" top="0.51181102362204722" bottom="0.51181102362204722" header="0.11811023622047245" footer="0.15748031496062992"/>
  <pageSetup paperSize="9" scale="92" orientation="portrait" horizontalDpi="4294967293" r:id="rId1"/>
  <headerFooter alignWithMargins="0">
    <oddHeader>&amp;L&amp;D / &amp;T&amp;R&amp;F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X27"/>
  <sheetViews>
    <sheetView view="pageBreakPreview" zoomScale="90" zoomScaleNormal="75" zoomScaleSheetLayoutView="90" workbookViewId="0">
      <pane xSplit="7" topLeftCell="H1" activePane="topRight" state="frozen"/>
      <selection activeCell="W25" sqref="W25"/>
      <selection pane="topRight" activeCell="D6" sqref="D6"/>
    </sheetView>
  </sheetViews>
  <sheetFormatPr defaultColWidth="8.85546875" defaultRowHeight="15"/>
  <cols>
    <col min="1" max="2" width="4" style="3" customWidth="1"/>
    <col min="3" max="3" width="3.5703125" style="3" customWidth="1"/>
    <col min="4" max="4" width="4" style="18" customWidth="1"/>
    <col min="5" max="5" width="25.85546875" style="12" bestFit="1" customWidth="1"/>
    <col min="6" max="6" width="11.85546875" style="13" bestFit="1" customWidth="1"/>
    <col min="7" max="7" width="4.7109375" style="3" customWidth="1"/>
    <col min="8" max="8" width="6.42578125" style="3" customWidth="1"/>
    <col min="9" max="17" width="6.42578125" style="6" customWidth="1"/>
    <col min="18" max="18" width="7.140625" style="15" customWidth="1"/>
    <col min="19" max="19" width="8.5703125" style="7" customWidth="1"/>
    <col min="20" max="21" width="7.42578125" style="7" customWidth="1"/>
    <col min="22" max="22" width="6" style="7" customWidth="1"/>
    <col min="23" max="23" width="5" style="7" customWidth="1"/>
    <col min="24" max="24" width="3.5703125" style="7" customWidth="1"/>
    <col min="25" max="25" width="3.5703125" customWidth="1"/>
    <col min="26" max="26" width="5.7109375" customWidth="1"/>
    <col min="27" max="27" width="25.85546875" bestFit="1" customWidth="1"/>
    <col min="28" max="28" width="12.28515625" style="211" bestFit="1" customWidth="1"/>
    <col min="29" max="29" width="3.140625" customWidth="1"/>
    <col min="30" max="30" width="7.28515625" style="6" customWidth="1"/>
    <col min="31" max="31" width="6.85546875" style="6" customWidth="1"/>
    <col min="32" max="32" width="6.42578125" customWidth="1"/>
    <col min="33" max="33" width="3.5703125" style="7" customWidth="1"/>
    <col min="34" max="34" width="3.5703125" customWidth="1"/>
    <col min="35" max="35" width="5.7109375" customWidth="1"/>
    <col min="36" max="36" width="25" customWidth="1"/>
    <col min="37" max="37" width="9.140625" style="211" customWidth="1"/>
    <col min="38" max="38" width="3.140625" customWidth="1"/>
    <col min="39" max="39" width="5.42578125" style="6" customWidth="1"/>
    <col min="40" max="40" width="9.42578125" style="6" customWidth="1"/>
    <col min="41" max="41" width="6.42578125" customWidth="1"/>
    <col min="42" max="42" width="3.5703125" style="7" customWidth="1"/>
    <col min="43" max="43" width="3.5703125" customWidth="1"/>
    <col min="44" max="44" width="5.7109375" customWidth="1"/>
    <col min="45" max="45" width="25" customWidth="1"/>
    <col min="46" max="46" width="9.140625" style="211" customWidth="1"/>
    <col min="47" max="47" width="3.140625" customWidth="1"/>
    <col min="48" max="48" width="5.7109375" style="6" customWidth="1"/>
    <col min="49" max="49" width="9.5703125" style="6" customWidth="1"/>
  </cols>
  <sheetData>
    <row r="1" spans="1:50" ht="73.5" customHeight="1"/>
    <row r="2" spans="1:50" ht="26.25" thickBot="1">
      <c r="A2" s="560" t="s">
        <v>136</v>
      </c>
      <c r="B2" s="560"/>
      <c r="C2" s="560"/>
      <c r="D2" s="561"/>
      <c r="E2" s="561"/>
      <c r="F2" s="561"/>
      <c r="I2" s="3"/>
      <c r="J2" s="3"/>
      <c r="K2" s="3"/>
      <c r="L2" s="3"/>
      <c r="M2" s="3"/>
      <c r="N2" s="3"/>
      <c r="O2" s="3"/>
      <c r="P2" s="3"/>
      <c r="Q2" s="3"/>
      <c r="T2" s="16">
        <f>MAX(H4:Q21)</f>
        <v>256</v>
      </c>
      <c r="U2" s="16"/>
      <c r="V2" s="16"/>
      <c r="W2" s="16"/>
      <c r="X2" s="124" t="s">
        <v>27</v>
      </c>
      <c r="AA2" s="124"/>
      <c r="AB2" s="212"/>
      <c r="AC2" s="125"/>
      <c r="AD2" s="227"/>
      <c r="AE2" s="227"/>
      <c r="AF2" s="125"/>
      <c r="AG2" s="124" t="s">
        <v>28</v>
      </c>
      <c r="AJ2" s="124"/>
      <c r="AK2" s="212"/>
      <c r="AL2" s="125"/>
      <c r="AM2" s="227"/>
      <c r="AN2" s="227"/>
      <c r="AO2" s="125"/>
      <c r="AP2" s="124" t="s">
        <v>26</v>
      </c>
      <c r="AS2" s="124"/>
      <c r="AT2" s="212"/>
      <c r="AU2" s="125"/>
      <c r="AV2" s="227"/>
      <c r="AW2" s="227"/>
      <c r="AX2" s="125"/>
    </row>
    <row r="3" spans="1:50" s="2" customFormat="1" ht="48.75" thickBot="1">
      <c r="A3" s="169" t="s">
        <v>12</v>
      </c>
      <c r="B3" s="170" t="s">
        <v>99</v>
      </c>
      <c r="C3" s="171" t="s">
        <v>13</v>
      </c>
      <c r="D3" s="172" t="s">
        <v>14</v>
      </c>
      <c r="E3" s="173" t="s">
        <v>95</v>
      </c>
      <c r="F3" s="173" t="s">
        <v>33</v>
      </c>
      <c r="G3" s="222" t="s">
        <v>67</v>
      </c>
      <c r="H3" s="174" t="s">
        <v>0</v>
      </c>
      <c r="I3" s="174" t="s">
        <v>1</v>
      </c>
      <c r="J3" s="174" t="s">
        <v>4</v>
      </c>
      <c r="K3" s="174" t="s">
        <v>5</v>
      </c>
      <c r="L3" s="174" t="s">
        <v>9</v>
      </c>
      <c r="M3" s="174" t="s">
        <v>10</v>
      </c>
      <c r="N3" s="485" t="s">
        <v>124</v>
      </c>
      <c r="O3" s="485" t="s">
        <v>125</v>
      </c>
      <c r="P3" s="485" t="s">
        <v>126</v>
      </c>
      <c r="Q3" s="485" t="s">
        <v>127</v>
      </c>
      <c r="R3" s="175" t="s">
        <v>93</v>
      </c>
      <c r="S3" s="176" t="s">
        <v>8</v>
      </c>
      <c r="T3" s="177" t="s">
        <v>7</v>
      </c>
      <c r="U3" s="174" t="s">
        <v>3</v>
      </c>
      <c r="V3" s="178" t="s">
        <v>2</v>
      </c>
      <c r="W3" s="30"/>
      <c r="X3" s="122" t="s">
        <v>107</v>
      </c>
      <c r="Z3" s="117" t="s">
        <v>11</v>
      </c>
      <c r="AA3" s="85" t="s">
        <v>95</v>
      </c>
      <c r="AB3" s="213" t="s">
        <v>33</v>
      </c>
      <c r="AC3" s="221" t="s">
        <v>67</v>
      </c>
      <c r="AD3" s="77" t="s">
        <v>93</v>
      </c>
      <c r="AE3" s="10" t="s">
        <v>8</v>
      </c>
      <c r="AF3" s="94"/>
      <c r="AG3" s="122" t="s">
        <v>107</v>
      </c>
      <c r="AI3" s="117" t="s">
        <v>11</v>
      </c>
      <c r="AJ3" s="85" t="s">
        <v>95</v>
      </c>
      <c r="AK3" s="213" t="s">
        <v>33</v>
      </c>
      <c r="AL3" s="221" t="s">
        <v>67</v>
      </c>
      <c r="AM3" s="77" t="s">
        <v>93</v>
      </c>
      <c r="AN3" s="10" t="s">
        <v>8</v>
      </c>
      <c r="AO3" s="94"/>
      <c r="AP3" s="122" t="s">
        <v>107</v>
      </c>
      <c r="AR3" s="117" t="s">
        <v>11</v>
      </c>
      <c r="AS3" s="85" t="s">
        <v>95</v>
      </c>
      <c r="AT3" s="213" t="s">
        <v>33</v>
      </c>
      <c r="AU3" s="221" t="s">
        <v>67</v>
      </c>
      <c r="AV3" s="77" t="s">
        <v>93</v>
      </c>
      <c r="AW3" s="10" t="s">
        <v>8</v>
      </c>
    </row>
    <row r="4" spans="1:50" s="1" customFormat="1" ht="23.25" customHeight="1" thickBot="1">
      <c r="A4" s="420">
        <v>1</v>
      </c>
      <c r="B4" s="421" t="s">
        <v>98</v>
      </c>
      <c r="C4" s="422" t="s">
        <v>91</v>
      </c>
      <c r="D4" s="422" t="s">
        <v>37</v>
      </c>
      <c r="E4" s="423" t="s">
        <v>76</v>
      </c>
      <c r="F4" s="424" t="s">
        <v>16</v>
      </c>
      <c r="G4" s="425"/>
      <c r="H4" s="465">
        <v>256</v>
      </c>
      <c r="I4" s="466">
        <v>183</v>
      </c>
      <c r="J4" s="466">
        <v>188</v>
      </c>
      <c r="K4" s="467">
        <v>201</v>
      </c>
      <c r="L4" s="468">
        <v>196</v>
      </c>
      <c r="M4" s="466">
        <v>181</v>
      </c>
      <c r="N4" s="90">
        <v>249</v>
      </c>
      <c r="O4" s="90">
        <v>224</v>
      </c>
      <c r="P4" s="90">
        <v>214</v>
      </c>
      <c r="Q4" s="90">
        <v>214</v>
      </c>
      <c r="R4" s="79">
        <f t="shared" ref="R4:R21" si="0">SUM(H4:Q4)</f>
        <v>2106</v>
      </c>
      <c r="S4" s="113">
        <f t="shared" ref="S4:S21" si="1">COUNT(H4:Q4)*G4+R4</f>
        <v>2106</v>
      </c>
      <c r="T4" s="126">
        <f t="shared" ref="T4:T14" si="2">IF(S4,AVERAGE(H4:Q4),0)</f>
        <v>210.6</v>
      </c>
      <c r="U4" s="131">
        <f t="shared" ref="U4:U21" si="3">S4-$S$12</f>
        <v>143</v>
      </c>
      <c r="V4" s="179">
        <f t="shared" ref="V4:V14" si="4">MAX(H4:Q4)</f>
        <v>256</v>
      </c>
      <c r="W4" s="29"/>
      <c r="X4" s="134"/>
      <c r="Y4" s="140"/>
      <c r="Z4" s="140"/>
      <c r="AA4" s="223"/>
      <c r="AB4" s="224"/>
      <c r="AC4" s="225"/>
      <c r="AD4" s="228"/>
      <c r="AE4" s="226"/>
      <c r="AF4" s="226"/>
      <c r="AG4" s="134"/>
      <c r="AH4" s="140"/>
      <c r="AI4" s="140"/>
      <c r="AJ4" s="223"/>
      <c r="AK4" s="224"/>
      <c r="AL4" s="225"/>
      <c r="AM4" s="228"/>
      <c r="AN4" s="226"/>
      <c r="AO4" s="226"/>
      <c r="AP4" s="134"/>
      <c r="AQ4" s="140"/>
      <c r="AR4" s="140"/>
      <c r="AS4" s="223"/>
      <c r="AT4" s="224"/>
      <c r="AU4" s="225"/>
      <c r="AV4" s="228"/>
      <c r="AW4" s="226"/>
    </row>
    <row r="5" spans="1:50" s="1" customFormat="1" ht="23.25" customHeight="1">
      <c r="A5" s="420">
        <v>2</v>
      </c>
      <c r="B5" s="345" t="s">
        <v>96</v>
      </c>
      <c r="C5" s="346" t="s">
        <v>101</v>
      </c>
      <c r="D5" s="346" t="s">
        <v>37</v>
      </c>
      <c r="E5" s="347" t="s">
        <v>71</v>
      </c>
      <c r="F5" s="348" t="s">
        <v>16</v>
      </c>
      <c r="G5" s="349"/>
      <c r="H5" s="469">
        <v>177</v>
      </c>
      <c r="I5" s="466">
        <v>148</v>
      </c>
      <c r="J5" s="467">
        <v>210</v>
      </c>
      <c r="K5" s="467">
        <v>256</v>
      </c>
      <c r="L5" s="470">
        <v>210</v>
      </c>
      <c r="M5" s="467">
        <v>247</v>
      </c>
      <c r="N5" s="73">
        <v>191</v>
      </c>
      <c r="O5" s="74">
        <v>218</v>
      </c>
      <c r="P5" s="73">
        <v>181</v>
      </c>
      <c r="Q5" s="74">
        <v>246</v>
      </c>
      <c r="R5" s="79">
        <f t="shared" si="0"/>
        <v>2084</v>
      </c>
      <c r="S5" s="113">
        <f t="shared" si="1"/>
        <v>2084</v>
      </c>
      <c r="T5" s="126">
        <f t="shared" si="2"/>
        <v>208.4</v>
      </c>
      <c r="U5" s="131">
        <f t="shared" si="3"/>
        <v>121</v>
      </c>
      <c r="V5" s="179">
        <f t="shared" si="4"/>
        <v>256</v>
      </c>
      <c r="W5" s="29"/>
      <c r="X5" s="134">
        <v>4</v>
      </c>
      <c r="Y5" s="135" t="s">
        <v>18</v>
      </c>
      <c r="Z5" s="136">
        <v>7</v>
      </c>
      <c r="AA5" s="142" t="s">
        <v>72</v>
      </c>
      <c r="AB5" s="220" t="s">
        <v>17</v>
      </c>
      <c r="AC5" s="182"/>
      <c r="AD5" s="229">
        <v>164</v>
      </c>
      <c r="AE5" s="138">
        <f>AD5+AC5</f>
        <v>164</v>
      </c>
      <c r="AF5" s="139"/>
      <c r="AG5" s="134">
        <v>1</v>
      </c>
      <c r="AH5" s="135" t="s">
        <v>31</v>
      </c>
      <c r="AI5" s="136">
        <v>7</v>
      </c>
      <c r="AJ5" s="165" t="s">
        <v>76</v>
      </c>
      <c r="AK5" s="454" t="s">
        <v>16</v>
      </c>
      <c r="AL5" s="457"/>
      <c r="AM5" s="456">
        <v>235</v>
      </c>
      <c r="AN5" s="141">
        <f>AM5+AL5</f>
        <v>235</v>
      </c>
      <c r="AO5" s="139"/>
      <c r="AP5" s="134">
        <v>2</v>
      </c>
      <c r="AQ5" s="135" t="s">
        <v>65</v>
      </c>
      <c r="AR5" s="136">
        <v>7</v>
      </c>
      <c r="AS5" s="165" t="s">
        <v>71</v>
      </c>
      <c r="AT5" s="454" t="s">
        <v>16</v>
      </c>
      <c r="AU5" s="457"/>
      <c r="AV5" s="456">
        <v>263</v>
      </c>
      <c r="AW5" s="141">
        <f>AV5+AU5</f>
        <v>263</v>
      </c>
      <c r="AX5" s="140"/>
    </row>
    <row r="6" spans="1:50" ht="23.25" customHeight="1" thickBot="1">
      <c r="A6" s="420">
        <v>3</v>
      </c>
      <c r="B6" s="345" t="s">
        <v>97</v>
      </c>
      <c r="C6" s="346" t="s">
        <v>100</v>
      </c>
      <c r="D6" s="346" t="s">
        <v>32</v>
      </c>
      <c r="E6" s="347" t="s">
        <v>146</v>
      </c>
      <c r="F6" s="348" t="s">
        <v>16</v>
      </c>
      <c r="G6" s="349">
        <v>8</v>
      </c>
      <c r="H6" s="469">
        <v>192</v>
      </c>
      <c r="I6" s="467">
        <v>213</v>
      </c>
      <c r="J6" s="467">
        <v>237</v>
      </c>
      <c r="K6" s="466">
        <v>197</v>
      </c>
      <c r="L6" s="470">
        <v>223</v>
      </c>
      <c r="M6" s="466">
        <v>195</v>
      </c>
      <c r="N6" s="73">
        <v>157</v>
      </c>
      <c r="O6" s="73">
        <v>172</v>
      </c>
      <c r="P6" s="74">
        <v>205</v>
      </c>
      <c r="Q6" s="74">
        <v>203</v>
      </c>
      <c r="R6" s="79">
        <f t="shared" si="0"/>
        <v>1994</v>
      </c>
      <c r="S6" s="113">
        <f t="shared" si="1"/>
        <v>2074</v>
      </c>
      <c r="T6" s="126">
        <f t="shared" si="2"/>
        <v>199.4</v>
      </c>
      <c r="U6" s="131">
        <f t="shared" si="3"/>
        <v>111</v>
      </c>
      <c r="V6" s="179">
        <f t="shared" si="4"/>
        <v>237</v>
      </c>
      <c r="W6" s="29"/>
      <c r="X6" s="134">
        <v>9</v>
      </c>
      <c r="Y6" s="143"/>
      <c r="Z6" s="144">
        <v>8</v>
      </c>
      <c r="AA6" s="166" t="s">
        <v>164</v>
      </c>
      <c r="AB6" s="451" t="s">
        <v>16</v>
      </c>
      <c r="AC6" s="452"/>
      <c r="AD6" s="453">
        <v>211</v>
      </c>
      <c r="AE6" s="159">
        <f>AD6+AC6</f>
        <v>211</v>
      </c>
      <c r="AF6" s="147"/>
      <c r="AG6" s="134" t="s">
        <v>30</v>
      </c>
      <c r="AH6" s="143"/>
      <c r="AI6" s="144">
        <v>8</v>
      </c>
      <c r="AJ6" s="145" t="s">
        <v>87</v>
      </c>
      <c r="AK6" s="214" t="s">
        <v>92</v>
      </c>
      <c r="AL6" s="149"/>
      <c r="AM6" s="230">
        <v>203</v>
      </c>
      <c r="AN6" s="150">
        <f>AM6+AL6</f>
        <v>203</v>
      </c>
      <c r="AO6" s="147"/>
      <c r="AP6" s="134">
        <v>3</v>
      </c>
      <c r="AQ6" s="143"/>
      <c r="AR6" s="144">
        <v>8</v>
      </c>
      <c r="AS6" s="145" t="s">
        <v>164</v>
      </c>
      <c r="AT6" s="217" t="s">
        <v>16</v>
      </c>
      <c r="AU6" s="149"/>
      <c r="AV6" s="235">
        <v>196</v>
      </c>
      <c r="AW6" s="150">
        <f>AV6+AU6</f>
        <v>196</v>
      </c>
      <c r="AX6" s="148"/>
    </row>
    <row r="7" spans="1:50" ht="23.25" customHeight="1" thickBot="1">
      <c r="A7" s="420">
        <v>4</v>
      </c>
      <c r="B7" s="345" t="s">
        <v>97</v>
      </c>
      <c r="C7" s="346" t="s">
        <v>158</v>
      </c>
      <c r="D7" s="346" t="s">
        <v>37</v>
      </c>
      <c r="E7" s="347" t="s">
        <v>72</v>
      </c>
      <c r="F7" s="348" t="s">
        <v>17</v>
      </c>
      <c r="G7" s="349"/>
      <c r="H7" s="471">
        <v>216</v>
      </c>
      <c r="I7" s="467">
        <v>234</v>
      </c>
      <c r="J7" s="466">
        <v>189</v>
      </c>
      <c r="K7" s="467">
        <v>201</v>
      </c>
      <c r="L7" s="470">
        <v>215</v>
      </c>
      <c r="M7" s="466">
        <v>156</v>
      </c>
      <c r="N7" s="74">
        <v>231</v>
      </c>
      <c r="O7" s="73">
        <v>181</v>
      </c>
      <c r="P7" s="74">
        <v>242</v>
      </c>
      <c r="Q7" s="73">
        <v>173</v>
      </c>
      <c r="R7" s="79">
        <f t="shared" si="0"/>
        <v>2038</v>
      </c>
      <c r="S7" s="113">
        <f t="shared" si="1"/>
        <v>2038</v>
      </c>
      <c r="T7" s="126">
        <f t="shared" si="2"/>
        <v>203.8</v>
      </c>
      <c r="U7" s="131">
        <f t="shared" si="3"/>
        <v>75</v>
      </c>
      <c r="V7" s="179">
        <f t="shared" si="4"/>
        <v>242</v>
      </c>
      <c r="W7" s="29"/>
      <c r="X7" s="134"/>
      <c r="Y7" s="143"/>
      <c r="Z7" s="152"/>
      <c r="AA7" s="153"/>
      <c r="AB7" s="215"/>
      <c r="AC7" s="154"/>
      <c r="AD7" s="231"/>
      <c r="AE7" s="147"/>
      <c r="AF7" s="155"/>
      <c r="AG7" s="134"/>
      <c r="AH7" s="143"/>
      <c r="AI7" s="152"/>
      <c r="AJ7" s="185"/>
      <c r="AK7" s="215"/>
      <c r="AL7" s="154"/>
      <c r="AM7" s="231"/>
      <c r="AN7" s="156"/>
      <c r="AO7" s="155"/>
      <c r="AP7" s="134"/>
      <c r="AQ7" s="143"/>
      <c r="AR7" s="152"/>
      <c r="AS7" s="153"/>
      <c r="AT7" s="215"/>
      <c r="AU7" s="154"/>
      <c r="AV7" s="231"/>
      <c r="AW7" s="156"/>
      <c r="AX7" s="148"/>
    </row>
    <row r="8" spans="1:50" s="2" customFormat="1" ht="23.25" customHeight="1">
      <c r="A8" s="420">
        <v>5</v>
      </c>
      <c r="B8" s="345" t="s">
        <v>96</v>
      </c>
      <c r="C8" s="346" t="s">
        <v>550</v>
      </c>
      <c r="D8" s="346" t="s">
        <v>37</v>
      </c>
      <c r="E8" s="347" t="s">
        <v>75</v>
      </c>
      <c r="F8" s="348" t="s">
        <v>16</v>
      </c>
      <c r="G8" s="349"/>
      <c r="H8" s="471">
        <v>232</v>
      </c>
      <c r="I8" s="466">
        <v>179</v>
      </c>
      <c r="J8" s="467">
        <v>210</v>
      </c>
      <c r="K8" s="467">
        <v>209</v>
      </c>
      <c r="L8" s="470">
        <v>238</v>
      </c>
      <c r="M8" s="466">
        <v>186</v>
      </c>
      <c r="N8" s="74">
        <v>200</v>
      </c>
      <c r="O8" s="73">
        <v>173</v>
      </c>
      <c r="P8" s="73">
        <v>191</v>
      </c>
      <c r="Q8" s="74">
        <v>203</v>
      </c>
      <c r="R8" s="79">
        <f t="shared" si="0"/>
        <v>2021</v>
      </c>
      <c r="S8" s="113">
        <f t="shared" si="1"/>
        <v>2021</v>
      </c>
      <c r="T8" s="126">
        <f t="shared" si="2"/>
        <v>202.1</v>
      </c>
      <c r="U8" s="131">
        <f t="shared" si="3"/>
        <v>58</v>
      </c>
      <c r="V8" s="179">
        <f t="shared" si="4"/>
        <v>238</v>
      </c>
      <c r="W8" s="29"/>
      <c r="X8" s="134">
        <v>5</v>
      </c>
      <c r="Y8" s="143" t="s">
        <v>29</v>
      </c>
      <c r="Z8" s="136">
        <v>9</v>
      </c>
      <c r="AA8" s="142" t="s">
        <v>75</v>
      </c>
      <c r="AB8" s="220" t="s">
        <v>16</v>
      </c>
      <c r="AC8" s="184"/>
      <c r="AD8" s="229">
        <v>142</v>
      </c>
      <c r="AE8" s="449">
        <f>AD8+AC8</f>
        <v>142</v>
      </c>
      <c r="AF8" s="147"/>
      <c r="AG8" s="134">
        <v>3</v>
      </c>
      <c r="AH8" s="143" t="s">
        <v>20</v>
      </c>
      <c r="AI8" s="136">
        <v>9</v>
      </c>
      <c r="AJ8" s="142" t="s">
        <v>146</v>
      </c>
      <c r="AK8" s="220" t="s">
        <v>16</v>
      </c>
      <c r="AL8" s="137">
        <v>8</v>
      </c>
      <c r="AM8" s="229">
        <v>168</v>
      </c>
      <c r="AN8" s="187">
        <f>AM8+AL8</f>
        <v>176</v>
      </c>
      <c r="AO8" s="147"/>
      <c r="AP8" s="134"/>
      <c r="AQ8" s="143"/>
      <c r="AR8" s="152"/>
      <c r="AS8" s="458"/>
      <c r="AT8" s="215"/>
      <c r="AU8" s="154"/>
      <c r="AV8" s="231"/>
      <c r="AW8" s="156"/>
    </row>
    <row r="9" spans="1:50" s="1" customFormat="1" ht="23.25" customHeight="1" thickBot="1">
      <c r="A9" s="420">
        <v>6</v>
      </c>
      <c r="B9" s="421" t="s">
        <v>98</v>
      </c>
      <c r="C9" s="422" t="s">
        <v>104</v>
      </c>
      <c r="D9" s="422" t="s">
        <v>37</v>
      </c>
      <c r="E9" s="423" t="s">
        <v>87</v>
      </c>
      <c r="F9" s="424" t="s">
        <v>92</v>
      </c>
      <c r="G9" s="425"/>
      <c r="H9" s="465">
        <v>224</v>
      </c>
      <c r="I9" s="466">
        <v>192</v>
      </c>
      <c r="J9" s="467">
        <v>200</v>
      </c>
      <c r="K9" s="467">
        <v>203</v>
      </c>
      <c r="L9" s="468">
        <v>158</v>
      </c>
      <c r="M9" s="466">
        <v>196</v>
      </c>
      <c r="N9" s="74">
        <v>222</v>
      </c>
      <c r="O9" s="73">
        <v>182</v>
      </c>
      <c r="P9" s="74">
        <v>245</v>
      </c>
      <c r="Q9" s="73">
        <v>189</v>
      </c>
      <c r="R9" s="79">
        <f t="shared" si="0"/>
        <v>2011</v>
      </c>
      <c r="S9" s="113">
        <f t="shared" si="1"/>
        <v>2011</v>
      </c>
      <c r="T9" s="126">
        <f t="shared" si="2"/>
        <v>201.1</v>
      </c>
      <c r="U9" s="131">
        <f t="shared" si="3"/>
        <v>48</v>
      </c>
      <c r="V9" s="179">
        <f t="shared" si="4"/>
        <v>245</v>
      </c>
      <c r="W9" s="29"/>
      <c r="X9" s="134">
        <v>8</v>
      </c>
      <c r="Y9" s="157"/>
      <c r="Z9" s="144">
        <v>10</v>
      </c>
      <c r="AA9" s="166" t="s">
        <v>80</v>
      </c>
      <c r="AB9" s="451" t="s">
        <v>92</v>
      </c>
      <c r="AC9" s="452">
        <v>8</v>
      </c>
      <c r="AD9" s="453">
        <v>219</v>
      </c>
      <c r="AE9" s="159">
        <f>AD9+AC9</f>
        <v>227</v>
      </c>
      <c r="AF9" s="147"/>
      <c r="AG9" s="134" t="s">
        <v>18</v>
      </c>
      <c r="AH9" s="157"/>
      <c r="AI9" s="144">
        <v>10</v>
      </c>
      <c r="AJ9" s="166" t="s">
        <v>164</v>
      </c>
      <c r="AK9" s="451" t="s">
        <v>16</v>
      </c>
      <c r="AL9" s="461"/>
      <c r="AM9" s="453">
        <v>194</v>
      </c>
      <c r="AN9" s="151">
        <f>AM9+AL9</f>
        <v>194</v>
      </c>
      <c r="AO9" s="147"/>
      <c r="AP9" s="134"/>
      <c r="AQ9" s="157"/>
      <c r="AR9" s="152"/>
      <c r="AS9" s="458"/>
      <c r="AT9" s="215"/>
      <c r="AU9" s="154"/>
      <c r="AV9" s="231"/>
      <c r="AW9" s="156"/>
      <c r="AX9" s="140"/>
    </row>
    <row r="10" spans="1:50" s="1" customFormat="1" ht="23.25" customHeight="1" thickBot="1">
      <c r="A10" s="420">
        <v>7</v>
      </c>
      <c r="B10" s="421" t="s">
        <v>98</v>
      </c>
      <c r="C10" s="422" t="s">
        <v>552</v>
      </c>
      <c r="D10" s="422" t="s">
        <v>37</v>
      </c>
      <c r="E10" s="423" t="s">
        <v>86</v>
      </c>
      <c r="F10" s="424" t="s">
        <v>92</v>
      </c>
      <c r="G10" s="425"/>
      <c r="H10" s="465">
        <v>211</v>
      </c>
      <c r="I10" s="466">
        <v>170</v>
      </c>
      <c r="J10" s="467">
        <v>211</v>
      </c>
      <c r="K10" s="466">
        <v>175</v>
      </c>
      <c r="L10" s="470">
        <v>205</v>
      </c>
      <c r="M10" s="467">
        <v>215</v>
      </c>
      <c r="N10" s="74">
        <v>217</v>
      </c>
      <c r="O10" s="73">
        <v>182</v>
      </c>
      <c r="P10" s="74">
        <v>216</v>
      </c>
      <c r="Q10" s="74">
        <v>207</v>
      </c>
      <c r="R10" s="79">
        <f t="shared" si="0"/>
        <v>2009</v>
      </c>
      <c r="S10" s="113">
        <f t="shared" si="1"/>
        <v>2009</v>
      </c>
      <c r="T10" s="126">
        <f t="shared" si="2"/>
        <v>200.9</v>
      </c>
      <c r="U10" s="131">
        <f t="shared" si="3"/>
        <v>46</v>
      </c>
      <c r="V10" s="179">
        <f t="shared" si="4"/>
        <v>217</v>
      </c>
      <c r="W10" s="29"/>
      <c r="X10" s="134"/>
      <c r="Y10" s="135"/>
      <c r="Z10" s="152"/>
      <c r="AA10" s="28"/>
      <c r="AB10" s="216"/>
      <c r="AC10" s="2"/>
      <c r="AD10" s="116"/>
      <c r="AE10" s="116"/>
      <c r="AF10" s="2"/>
      <c r="AG10" s="134"/>
      <c r="AH10" s="135"/>
      <c r="AI10" s="152"/>
      <c r="AJ10" s="186"/>
      <c r="AK10" s="216"/>
      <c r="AL10" s="116"/>
      <c r="AM10" s="116"/>
      <c r="AN10" s="28"/>
      <c r="AO10" s="2"/>
      <c r="AP10" s="160" t="s">
        <v>25</v>
      </c>
      <c r="AQ10" s="135"/>
      <c r="AR10" s="152"/>
      <c r="AS10" s="459"/>
      <c r="AT10" s="460"/>
      <c r="AU10" s="161"/>
      <c r="AV10" s="236"/>
      <c r="AW10" s="236"/>
      <c r="AX10" s="161"/>
    </row>
    <row r="11" spans="1:50" s="2" customFormat="1" ht="23.25" customHeight="1">
      <c r="A11" s="420">
        <v>8</v>
      </c>
      <c r="B11" s="345" t="s">
        <v>97</v>
      </c>
      <c r="C11" s="346" t="s">
        <v>161</v>
      </c>
      <c r="D11" s="346" t="s">
        <v>32</v>
      </c>
      <c r="E11" s="347" t="s">
        <v>80</v>
      </c>
      <c r="F11" s="348" t="s">
        <v>92</v>
      </c>
      <c r="G11" s="349">
        <v>8</v>
      </c>
      <c r="H11" s="471">
        <v>214</v>
      </c>
      <c r="I11" s="466">
        <v>151</v>
      </c>
      <c r="J11" s="466">
        <v>187</v>
      </c>
      <c r="K11" s="466">
        <v>170</v>
      </c>
      <c r="L11" s="470">
        <v>203</v>
      </c>
      <c r="M11" s="466">
        <v>192</v>
      </c>
      <c r="N11" s="74">
        <v>234</v>
      </c>
      <c r="O11" s="74">
        <v>204</v>
      </c>
      <c r="P11" s="73">
        <v>172</v>
      </c>
      <c r="Q11" s="73">
        <v>183</v>
      </c>
      <c r="R11" s="79">
        <f t="shared" si="0"/>
        <v>1910</v>
      </c>
      <c r="S11" s="113">
        <f t="shared" si="1"/>
        <v>1990</v>
      </c>
      <c r="T11" s="126">
        <f t="shared" si="2"/>
        <v>191</v>
      </c>
      <c r="U11" s="131">
        <f t="shared" si="3"/>
        <v>27</v>
      </c>
      <c r="V11" s="179">
        <f t="shared" si="4"/>
        <v>234</v>
      </c>
      <c r="W11" s="29"/>
      <c r="X11" s="134">
        <v>6</v>
      </c>
      <c r="Y11" s="135" t="s">
        <v>30</v>
      </c>
      <c r="Z11" s="136">
        <v>11</v>
      </c>
      <c r="AA11" s="165" t="s">
        <v>87</v>
      </c>
      <c r="AB11" s="454" t="s">
        <v>92</v>
      </c>
      <c r="AC11" s="455"/>
      <c r="AD11" s="456">
        <v>244</v>
      </c>
      <c r="AE11" s="138">
        <f>AD11+AC11</f>
        <v>244</v>
      </c>
      <c r="AF11" s="147"/>
      <c r="AG11" s="134">
        <v>2</v>
      </c>
      <c r="AH11" s="135" t="s">
        <v>32</v>
      </c>
      <c r="AI11" s="136">
        <v>11</v>
      </c>
      <c r="AJ11" s="165" t="s">
        <v>71</v>
      </c>
      <c r="AK11" s="454" t="s">
        <v>16</v>
      </c>
      <c r="AL11" s="457"/>
      <c r="AM11" s="456">
        <v>212</v>
      </c>
      <c r="AN11" s="141">
        <f>AM11+AL11</f>
        <v>212</v>
      </c>
      <c r="AO11" s="147"/>
      <c r="AP11" s="134" t="s">
        <v>65</v>
      </c>
      <c r="AQ11" s="135" t="s">
        <v>39</v>
      </c>
      <c r="AR11" s="136">
        <v>11</v>
      </c>
      <c r="AS11" s="165" t="s">
        <v>71</v>
      </c>
      <c r="AT11" s="454" t="s">
        <v>16</v>
      </c>
      <c r="AU11" s="462"/>
      <c r="AV11" s="456">
        <v>226</v>
      </c>
      <c r="AW11" s="141">
        <f>AV11+AU11</f>
        <v>226</v>
      </c>
    </row>
    <row r="12" spans="1:50" s="1" customFormat="1" ht="23.25" customHeight="1" thickBot="1">
      <c r="A12" s="426">
        <v>9</v>
      </c>
      <c r="B12" s="435" t="s">
        <v>98</v>
      </c>
      <c r="C12" s="436" t="s">
        <v>160</v>
      </c>
      <c r="D12" s="436" t="s">
        <v>37</v>
      </c>
      <c r="E12" s="437" t="s">
        <v>164</v>
      </c>
      <c r="F12" s="438" t="s">
        <v>16</v>
      </c>
      <c r="G12" s="439"/>
      <c r="H12" s="472">
        <v>206</v>
      </c>
      <c r="I12" s="473">
        <v>199</v>
      </c>
      <c r="J12" s="474">
        <v>212</v>
      </c>
      <c r="K12" s="474">
        <v>214</v>
      </c>
      <c r="L12" s="475">
        <v>192</v>
      </c>
      <c r="M12" s="474">
        <v>200</v>
      </c>
      <c r="N12" s="92">
        <v>149</v>
      </c>
      <c r="O12" s="92">
        <v>179</v>
      </c>
      <c r="P12" s="434">
        <v>253</v>
      </c>
      <c r="Q12" s="92">
        <v>159</v>
      </c>
      <c r="R12" s="93">
        <f t="shared" si="0"/>
        <v>1963</v>
      </c>
      <c r="S12" s="127">
        <f t="shared" si="1"/>
        <v>1963</v>
      </c>
      <c r="T12" s="128">
        <f t="shared" si="2"/>
        <v>196.3</v>
      </c>
      <c r="U12" s="132">
        <f t="shared" si="3"/>
        <v>0</v>
      </c>
      <c r="V12" s="180">
        <f t="shared" si="4"/>
        <v>253</v>
      </c>
      <c r="W12" s="29"/>
      <c r="X12" s="134">
        <v>7</v>
      </c>
      <c r="Y12" s="158"/>
      <c r="Z12" s="144">
        <v>12</v>
      </c>
      <c r="AA12" s="145" t="s">
        <v>86</v>
      </c>
      <c r="AB12" s="214" t="s">
        <v>92</v>
      </c>
      <c r="AC12" s="183"/>
      <c r="AD12" s="230">
        <v>197</v>
      </c>
      <c r="AE12" s="450">
        <f>AD12+AC12</f>
        <v>197</v>
      </c>
      <c r="AF12" s="139"/>
      <c r="AG12" s="134" t="s">
        <v>29</v>
      </c>
      <c r="AH12" s="158"/>
      <c r="AI12" s="144">
        <v>12</v>
      </c>
      <c r="AJ12" s="145" t="s">
        <v>80</v>
      </c>
      <c r="AK12" s="217" t="s">
        <v>92</v>
      </c>
      <c r="AL12" s="146">
        <v>8</v>
      </c>
      <c r="AM12" s="230">
        <v>192</v>
      </c>
      <c r="AN12" s="150">
        <f>AM12+AL12</f>
        <v>200</v>
      </c>
      <c r="AO12" s="139"/>
      <c r="AP12" s="134">
        <v>1</v>
      </c>
      <c r="AQ12" s="158"/>
      <c r="AR12" s="144">
        <v>12</v>
      </c>
      <c r="AS12" s="145" t="s">
        <v>76</v>
      </c>
      <c r="AT12" s="217" t="s">
        <v>16</v>
      </c>
      <c r="AU12" s="149"/>
      <c r="AV12" s="230">
        <v>175</v>
      </c>
      <c r="AW12" s="150">
        <f>AV12+AU12</f>
        <v>175</v>
      </c>
      <c r="AX12" s="140"/>
    </row>
    <row r="13" spans="1:50" s="2" customFormat="1" ht="23.25" customHeight="1">
      <c r="A13" s="427">
        <v>10</v>
      </c>
      <c r="B13" s="372" t="s">
        <v>96</v>
      </c>
      <c r="C13" s="373" t="s">
        <v>159</v>
      </c>
      <c r="D13" s="373" t="s">
        <v>37</v>
      </c>
      <c r="E13" s="440" t="s">
        <v>79</v>
      </c>
      <c r="F13" s="441" t="s">
        <v>16</v>
      </c>
      <c r="G13" s="376"/>
      <c r="H13" s="476">
        <v>195</v>
      </c>
      <c r="I13" s="477">
        <v>214</v>
      </c>
      <c r="J13" s="477">
        <v>211</v>
      </c>
      <c r="K13" s="477">
        <v>210</v>
      </c>
      <c r="L13" s="478">
        <v>162</v>
      </c>
      <c r="M13" s="477">
        <v>243</v>
      </c>
      <c r="N13" s="90">
        <v>212</v>
      </c>
      <c r="O13" s="89">
        <v>169</v>
      </c>
      <c r="P13" s="89">
        <v>173</v>
      </c>
      <c r="Q13" s="89">
        <v>171</v>
      </c>
      <c r="R13" s="91">
        <f t="shared" si="0"/>
        <v>1960</v>
      </c>
      <c r="S13" s="129">
        <f t="shared" si="1"/>
        <v>1960</v>
      </c>
      <c r="T13" s="130">
        <f t="shared" si="2"/>
        <v>196</v>
      </c>
      <c r="U13" s="133">
        <f t="shared" si="3"/>
        <v>-3</v>
      </c>
      <c r="V13" s="181">
        <f t="shared" si="4"/>
        <v>243</v>
      </c>
      <c r="W13" s="29"/>
      <c r="X13" s="29"/>
      <c r="Y13" s="99"/>
      <c r="Z13" s="27"/>
      <c r="AA13" s="100"/>
      <c r="AB13" s="218"/>
      <c r="AC13" s="24"/>
      <c r="AD13" s="232"/>
      <c r="AE13" s="232"/>
      <c r="AF13" s="24"/>
      <c r="AG13" s="29"/>
      <c r="AH13" s="99"/>
      <c r="AI13" s="27"/>
      <c r="AJ13" s="100"/>
      <c r="AK13" s="218"/>
      <c r="AL13" s="24"/>
      <c r="AM13" s="232"/>
      <c r="AN13" s="232"/>
      <c r="AO13" s="24"/>
      <c r="AP13" s="29"/>
      <c r="AQ13" s="99"/>
      <c r="AR13" s="27"/>
      <c r="AS13" s="100"/>
      <c r="AT13" s="218"/>
      <c r="AU13" s="24"/>
      <c r="AV13" s="232"/>
      <c r="AW13" s="232"/>
    </row>
    <row r="14" spans="1:50" s="1" customFormat="1" ht="23.25" customHeight="1">
      <c r="A14" s="420">
        <v>11</v>
      </c>
      <c r="B14" s="345" t="s">
        <v>97</v>
      </c>
      <c r="C14" s="346" t="s">
        <v>102</v>
      </c>
      <c r="D14" s="346" t="s">
        <v>32</v>
      </c>
      <c r="E14" s="397" t="s">
        <v>163</v>
      </c>
      <c r="F14" s="442" t="s">
        <v>16</v>
      </c>
      <c r="G14" s="349"/>
      <c r="H14" s="469">
        <v>155</v>
      </c>
      <c r="I14" s="466">
        <v>167</v>
      </c>
      <c r="J14" s="467">
        <v>203</v>
      </c>
      <c r="K14" s="467">
        <v>210</v>
      </c>
      <c r="L14" s="470">
        <v>220</v>
      </c>
      <c r="M14" s="467">
        <v>210</v>
      </c>
      <c r="N14" s="74">
        <v>203</v>
      </c>
      <c r="O14" s="74">
        <v>223</v>
      </c>
      <c r="P14" s="73">
        <v>179</v>
      </c>
      <c r="Q14" s="73">
        <v>160</v>
      </c>
      <c r="R14" s="79">
        <f t="shared" si="0"/>
        <v>1930</v>
      </c>
      <c r="S14" s="113">
        <f t="shared" si="1"/>
        <v>1930</v>
      </c>
      <c r="T14" s="126">
        <f t="shared" si="2"/>
        <v>193</v>
      </c>
      <c r="U14" s="131">
        <f t="shared" si="3"/>
        <v>-33</v>
      </c>
      <c r="V14" s="179">
        <f t="shared" si="4"/>
        <v>223</v>
      </c>
      <c r="W14" s="29"/>
      <c r="X14" s="29"/>
      <c r="Y14" s="114"/>
      <c r="Z14" s="27"/>
      <c r="AA14" s="109"/>
      <c r="AB14" s="219"/>
      <c r="AC14" s="98"/>
      <c r="AD14" s="233"/>
      <c r="AE14" s="34"/>
      <c r="AF14" s="34"/>
      <c r="AG14" s="29"/>
      <c r="AH14" s="114"/>
      <c r="AI14" s="27"/>
      <c r="AJ14" s="109"/>
      <c r="AK14" s="219"/>
      <c r="AL14" s="98"/>
      <c r="AM14" s="233"/>
      <c r="AN14" s="34"/>
      <c r="AO14" s="34"/>
      <c r="AP14" s="29"/>
      <c r="AQ14" s="114"/>
      <c r="AR14" s="27"/>
      <c r="AS14" s="109"/>
      <c r="AT14" s="219"/>
      <c r="AU14" s="98"/>
      <c r="AV14" s="233"/>
      <c r="AW14" s="34"/>
    </row>
    <row r="15" spans="1:50" s="1" customFormat="1" ht="23.25" customHeight="1">
      <c r="A15" s="420">
        <v>12</v>
      </c>
      <c r="B15" s="345" t="s">
        <v>96</v>
      </c>
      <c r="C15" s="346" t="s">
        <v>90</v>
      </c>
      <c r="D15" s="346" t="s">
        <v>37</v>
      </c>
      <c r="E15" s="397" t="s">
        <v>138</v>
      </c>
      <c r="F15" s="442" t="s">
        <v>17</v>
      </c>
      <c r="G15" s="349"/>
      <c r="H15" s="469">
        <v>189</v>
      </c>
      <c r="I15" s="466">
        <v>191</v>
      </c>
      <c r="J15" s="467">
        <v>210</v>
      </c>
      <c r="K15" s="466">
        <v>179</v>
      </c>
      <c r="L15" s="468">
        <v>191</v>
      </c>
      <c r="M15" s="467">
        <v>212</v>
      </c>
      <c r="N15" s="74">
        <v>203</v>
      </c>
      <c r="O15" s="74">
        <v>202</v>
      </c>
      <c r="P15" s="73">
        <v>168</v>
      </c>
      <c r="Q15" s="73">
        <v>177</v>
      </c>
      <c r="R15" s="79">
        <f t="shared" si="0"/>
        <v>1922</v>
      </c>
      <c r="S15" s="113">
        <f t="shared" si="1"/>
        <v>1922</v>
      </c>
      <c r="T15" s="126">
        <f t="shared" ref="T15:T21" si="5">IF(S15,AVERAGE(H15:Q15),0)</f>
        <v>192.2</v>
      </c>
      <c r="U15" s="131">
        <f t="shared" si="3"/>
        <v>-41</v>
      </c>
      <c r="V15" s="179">
        <f t="shared" ref="V15:V21" si="6">MAX(H15:Q15)</f>
        <v>212</v>
      </c>
      <c r="W15" s="29"/>
      <c r="X15" s="29"/>
      <c r="Y15" s="114"/>
      <c r="Z15" s="27"/>
      <c r="AA15" s="109"/>
      <c r="AB15" s="219"/>
      <c r="AC15" s="98"/>
      <c r="AD15" s="233"/>
      <c r="AE15" s="34"/>
      <c r="AF15" s="34"/>
      <c r="AG15" s="29"/>
      <c r="AH15" s="114"/>
      <c r="AI15" s="27"/>
      <c r="AJ15" s="109"/>
      <c r="AK15" s="219"/>
      <c r="AL15" s="98"/>
      <c r="AM15" s="233"/>
      <c r="AN15" s="34"/>
      <c r="AO15" s="34"/>
      <c r="AP15" s="29"/>
      <c r="AQ15" s="114"/>
      <c r="AR15" s="27"/>
      <c r="AS15" s="109"/>
      <c r="AT15" s="219"/>
      <c r="AU15" s="98"/>
      <c r="AV15" s="233"/>
      <c r="AW15" s="34"/>
    </row>
    <row r="16" spans="1:50" s="1" customFormat="1" ht="23.25" customHeight="1">
      <c r="A16" s="420">
        <v>13</v>
      </c>
      <c r="B16" s="428" t="s">
        <v>98</v>
      </c>
      <c r="C16" s="429" t="s">
        <v>103</v>
      </c>
      <c r="D16" s="429" t="s">
        <v>32</v>
      </c>
      <c r="E16" s="443" t="s">
        <v>81</v>
      </c>
      <c r="F16" s="444" t="s">
        <v>16</v>
      </c>
      <c r="G16" s="430">
        <v>8</v>
      </c>
      <c r="H16" s="479">
        <v>211</v>
      </c>
      <c r="I16" s="480">
        <v>160</v>
      </c>
      <c r="J16" s="480">
        <v>170</v>
      </c>
      <c r="K16" s="480">
        <v>171</v>
      </c>
      <c r="L16" s="481">
        <v>201</v>
      </c>
      <c r="M16" s="480">
        <v>197</v>
      </c>
      <c r="N16" s="73">
        <v>172</v>
      </c>
      <c r="O16" s="73">
        <v>136</v>
      </c>
      <c r="P16" s="73">
        <v>185</v>
      </c>
      <c r="Q16" s="74">
        <v>207</v>
      </c>
      <c r="R16" s="79">
        <f t="shared" si="0"/>
        <v>1810</v>
      </c>
      <c r="S16" s="113">
        <f t="shared" si="1"/>
        <v>1890</v>
      </c>
      <c r="T16" s="126">
        <f t="shared" si="5"/>
        <v>181</v>
      </c>
      <c r="U16" s="131">
        <f t="shared" si="3"/>
        <v>-73</v>
      </c>
      <c r="V16" s="179">
        <f t="shared" si="6"/>
        <v>211</v>
      </c>
      <c r="W16" s="29"/>
      <c r="X16" s="29"/>
      <c r="Y16" s="114"/>
      <c r="Z16" s="27"/>
      <c r="AA16" s="109"/>
      <c r="AB16" s="219"/>
      <c r="AC16" s="98"/>
      <c r="AD16" s="233"/>
      <c r="AE16" s="34"/>
      <c r="AF16" s="34"/>
      <c r="AG16" s="29"/>
      <c r="AH16" s="114"/>
      <c r="AI16" s="27"/>
      <c r="AJ16" s="109"/>
      <c r="AK16" s="219"/>
      <c r="AL16" s="98"/>
      <c r="AM16" s="233"/>
      <c r="AN16" s="34"/>
      <c r="AO16" s="34"/>
      <c r="AP16" s="29"/>
      <c r="AQ16" s="114"/>
      <c r="AR16" s="27"/>
      <c r="AS16" s="109"/>
      <c r="AT16" s="219"/>
      <c r="AU16" s="98"/>
      <c r="AV16" s="233"/>
      <c r="AW16" s="34"/>
    </row>
    <row r="17" spans="1:49" s="1" customFormat="1" ht="23.25" customHeight="1">
      <c r="A17" s="420">
        <v>14</v>
      </c>
      <c r="B17" s="421" t="s">
        <v>98</v>
      </c>
      <c r="C17" s="422" t="s">
        <v>156</v>
      </c>
      <c r="D17" s="422" t="s">
        <v>37</v>
      </c>
      <c r="E17" s="445" t="s">
        <v>83</v>
      </c>
      <c r="F17" s="446" t="s">
        <v>92</v>
      </c>
      <c r="G17" s="425"/>
      <c r="H17" s="482">
        <v>138</v>
      </c>
      <c r="I17" s="467">
        <v>202</v>
      </c>
      <c r="J17" s="467">
        <v>205</v>
      </c>
      <c r="K17" s="466">
        <v>190</v>
      </c>
      <c r="L17" s="468">
        <v>165</v>
      </c>
      <c r="M17" s="467">
        <v>208</v>
      </c>
      <c r="N17" s="73">
        <v>167</v>
      </c>
      <c r="O17" s="73">
        <v>199</v>
      </c>
      <c r="P17" s="74">
        <v>214</v>
      </c>
      <c r="Q17" s="73">
        <v>180</v>
      </c>
      <c r="R17" s="79">
        <f t="shared" si="0"/>
        <v>1868</v>
      </c>
      <c r="S17" s="113">
        <f t="shared" si="1"/>
        <v>1868</v>
      </c>
      <c r="T17" s="126">
        <f t="shared" si="5"/>
        <v>186.8</v>
      </c>
      <c r="U17" s="131">
        <f t="shared" si="3"/>
        <v>-95</v>
      </c>
      <c r="V17" s="179">
        <f t="shared" si="6"/>
        <v>214</v>
      </c>
      <c r="W17" s="29"/>
      <c r="X17" s="29"/>
      <c r="Y17" s="114"/>
      <c r="Z17" s="27"/>
      <c r="AA17" s="109"/>
      <c r="AB17" s="219"/>
      <c r="AC17" s="98"/>
      <c r="AD17" s="233"/>
      <c r="AE17" s="34"/>
      <c r="AF17" s="34"/>
      <c r="AG17" s="29"/>
      <c r="AH17" s="114"/>
      <c r="AI17" s="27"/>
      <c r="AJ17" s="109"/>
      <c r="AK17" s="219"/>
      <c r="AL17" s="98"/>
      <c r="AM17" s="233"/>
      <c r="AN17" s="34"/>
      <c r="AO17" s="34"/>
      <c r="AP17" s="29"/>
      <c r="AQ17" s="114"/>
      <c r="AR17" s="27"/>
      <c r="AS17" s="109"/>
      <c r="AT17" s="219"/>
      <c r="AU17" s="98"/>
      <c r="AV17" s="233"/>
      <c r="AW17" s="34"/>
    </row>
    <row r="18" spans="1:49" s="1" customFormat="1" ht="23.25" customHeight="1">
      <c r="A18" s="420">
        <v>15</v>
      </c>
      <c r="B18" s="345" t="s">
        <v>97</v>
      </c>
      <c r="C18" s="346" t="s">
        <v>551</v>
      </c>
      <c r="D18" s="346" t="s">
        <v>32</v>
      </c>
      <c r="E18" s="397" t="s">
        <v>68</v>
      </c>
      <c r="F18" s="442" t="s">
        <v>17</v>
      </c>
      <c r="G18" s="349"/>
      <c r="H18" s="469">
        <v>181</v>
      </c>
      <c r="I18" s="466">
        <v>166</v>
      </c>
      <c r="J18" s="466">
        <v>152</v>
      </c>
      <c r="K18" s="467">
        <v>213</v>
      </c>
      <c r="L18" s="470">
        <v>202</v>
      </c>
      <c r="M18" s="467">
        <v>212</v>
      </c>
      <c r="N18" s="73">
        <v>177</v>
      </c>
      <c r="O18" s="73">
        <v>188</v>
      </c>
      <c r="P18" s="73">
        <v>141</v>
      </c>
      <c r="Q18" s="73">
        <v>214</v>
      </c>
      <c r="R18" s="79">
        <f t="shared" si="0"/>
        <v>1846</v>
      </c>
      <c r="S18" s="113">
        <f t="shared" si="1"/>
        <v>1846</v>
      </c>
      <c r="T18" s="126">
        <f t="shared" si="5"/>
        <v>184.6</v>
      </c>
      <c r="U18" s="131">
        <f t="shared" si="3"/>
        <v>-117</v>
      </c>
      <c r="V18" s="179">
        <f t="shared" si="6"/>
        <v>214</v>
      </c>
      <c r="W18" s="29"/>
      <c r="X18" s="29"/>
      <c r="Y18" s="114"/>
      <c r="Z18" s="27"/>
      <c r="AA18" s="109"/>
      <c r="AB18" s="219"/>
      <c r="AC18" s="98"/>
      <c r="AD18" s="233"/>
      <c r="AE18" s="34"/>
      <c r="AF18" s="34"/>
      <c r="AG18" s="29"/>
      <c r="AH18" s="114"/>
      <c r="AI18" s="27"/>
      <c r="AJ18" s="109"/>
      <c r="AK18" s="219"/>
      <c r="AL18" s="98"/>
      <c r="AM18" s="233"/>
      <c r="AN18" s="34"/>
      <c r="AO18" s="34"/>
      <c r="AP18" s="29"/>
      <c r="AQ18" s="114"/>
      <c r="AR18" s="27"/>
      <c r="AS18" s="109"/>
      <c r="AT18" s="219"/>
      <c r="AU18" s="98"/>
      <c r="AV18" s="233"/>
      <c r="AW18" s="34"/>
    </row>
    <row r="19" spans="1:49" s="1" customFormat="1" ht="23.25" customHeight="1">
      <c r="A19" s="420">
        <v>16</v>
      </c>
      <c r="B19" s="372" t="s">
        <v>97</v>
      </c>
      <c r="C19" s="373" t="s">
        <v>157</v>
      </c>
      <c r="D19" s="373" t="s">
        <v>37</v>
      </c>
      <c r="E19" s="440" t="s">
        <v>70</v>
      </c>
      <c r="F19" s="441" t="s">
        <v>16</v>
      </c>
      <c r="G19" s="376"/>
      <c r="H19" s="483">
        <v>203</v>
      </c>
      <c r="I19" s="480">
        <v>157</v>
      </c>
      <c r="J19" s="480">
        <v>171</v>
      </c>
      <c r="K19" s="480">
        <v>170</v>
      </c>
      <c r="L19" s="478">
        <v>194</v>
      </c>
      <c r="M19" s="477">
        <v>215</v>
      </c>
      <c r="N19" s="73">
        <v>188</v>
      </c>
      <c r="O19" s="73">
        <v>182</v>
      </c>
      <c r="P19" s="73">
        <v>146</v>
      </c>
      <c r="Q19" s="73">
        <v>155</v>
      </c>
      <c r="R19" s="79">
        <f t="shared" si="0"/>
        <v>1781</v>
      </c>
      <c r="S19" s="113">
        <f t="shared" si="1"/>
        <v>1781</v>
      </c>
      <c r="T19" s="126">
        <f t="shared" si="5"/>
        <v>178.1</v>
      </c>
      <c r="U19" s="131">
        <f t="shared" si="3"/>
        <v>-182</v>
      </c>
      <c r="V19" s="179">
        <f t="shared" si="6"/>
        <v>215</v>
      </c>
      <c r="W19" s="29"/>
      <c r="X19" s="29"/>
      <c r="Y19" s="114"/>
      <c r="Z19" s="27"/>
      <c r="AA19" s="109"/>
      <c r="AB19" s="219"/>
      <c r="AC19" s="98"/>
      <c r="AD19" s="233"/>
      <c r="AE19" s="34"/>
      <c r="AF19" s="34"/>
      <c r="AG19" s="29"/>
      <c r="AH19" s="114"/>
      <c r="AI19" s="27"/>
      <c r="AJ19" s="109"/>
      <c r="AK19" s="219"/>
      <c r="AL19" s="98"/>
      <c r="AM19" s="233"/>
      <c r="AN19" s="34"/>
      <c r="AO19" s="34"/>
      <c r="AP19" s="29"/>
      <c r="AQ19" s="114"/>
      <c r="AR19" s="27"/>
      <c r="AS19" s="109"/>
      <c r="AT19" s="219"/>
      <c r="AU19" s="98"/>
      <c r="AV19" s="233"/>
      <c r="AW19" s="34"/>
    </row>
    <row r="20" spans="1:49" s="1" customFormat="1" ht="23.25" customHeight="1">
      <c r="A20" s="420">
        <v>17</v>
      </c>
      <c r="B20" s="345" t="s">
        <v>97</v>
      </c>
      <c r="C20" s="402" t="s">
        <v>106</v>
      </c>
      <c r="D20" s="402" t="s">
        <v>37</v>
      </c>
      <c r="E20" s="397" t="s">
        <v>561</v>
      </c>
      <c r="F20" s="442" t="s">
        <v>92</v>
      </c>
      <c r="G20" s="349"/>
      <c r="H20" s="467">
        <v>214</v>
      </c>
      <c r="I20" s="467">
        <v>203</v>
      </c>
      <c r="J20" s="466">
        <v>139</v>
      </c>
      <c r="K20" s="466">
        <v>173</v>
      </c>
      <c r="L20" s="468">
        <v>178</v>
      </c>
      <c r="M20" s="467">
        <v>221</v>
      </c>
      <c r="N20" s="73">
        <v>155</v>
      </c>
      <c r="O20" s="74">
        <v>209</v>
      </c>
      <c r="P20" s="73">
        <v>136</v>
      </c>
      <c r="Q20" s="73">
        <v>145</v>
      </c>
      <c r="R20" s="79">
        <f t="shared" si="0"/>
        <v>1773</v>
      </c>
      <c r="S20" s="113">
        <f t="shared" si="1"/>
        <v>1773</v>
      </c>
      <c r="T20" s="126">
        <f>IF(S20,AVERAGE(H20:Q20),0)</f>
        <v>177.3</v>
      </c>
      <c r="U20" s="131">
        <f t="shared" si="3"/>
        <v>-190</v>
      </c>
      <c r="V20" s="179">
        <f>MAX(H20:Q20)</f>
        <v>221</v>
      </c>
      <c r="W20" s="29"/>
      <c r="X20" s="29"/>
      <c r="Y20" s="114"/>
      <c r="Z20" s="27"/>
      <c r="AA20" s="109"/>
      <c r="AB20" s="219"/>
      <c r="AC20" s="98"/>
      <c r="AD20" s="233"/>
      <c r="AE20" s="34"/>
      <c r="AF20" s="34"/>
      <c r="AG20" s="29"/>
      <c r="AH20" s="114"/>
      <c r="AI20" s="27"/>
      <c r="AJ20" s="109"/>
      <c r="AK20" s="219"/>
      <c r="AL20" s="98"/>
      <c r="AM20" s="233"/>
      <c r="AN20" s="34"/>
      <c r="AO20" s="34"/>
      <c r="AP20" s="29"/>
      <c r="AQ20" s="114"/>
      <c r="AR20" s="27"/>
      <c r="AS20" s="109"/>
      <c r="AT20" s="219"/>
      <c r="AU20" s="98"/>
      <c r="AV20" s="233"/>
      <c r="AW20" s="34"/>
    </row>
    <row r="21" spans="1:49" s="1" customFormat="1" ht="23.25" customHeight="1" thickBot="1">
      <c r="A21" s="426">
        <v>18</v>
      </c>
      <c r="B21" s="431" t="s">
        <v>96</v>
      </c>
      <c r="C21" s="432" t="s">
        <v>105</v>
      </c>
      <c r="D21" s="432" t="s">
        <v>37</v>
      </c>
      <c r="E21" s="447" t="s">
        <v>85</v>
      </c>
      <c r="F21" s="448" t="s">
        <v>92</v>
      </c>
      <c r="G21" s="433"/>
      <c r="H21" s="484">
        <v>208</v>
      </c>
      <c r="I21" s="473">
        <v>171</v>
      </c>
      <c r="J21" s="474">
        <v>214</v>
      </c>
      <c r="K21" s="474">
        <v>200</v>
      </c>
      <c r="L21" s="475">
        <v>183</v>
      </c>
      <c r="M21" s="473">
        <v>147</v>
      </c>
      <c r="N21" s="92">
        <v>152</v>
      </c>
      <c r="O21" s="92">
        <v>136</v>
      </c>
      <c r="P21" s="92">
        <v>110</v>
      </c>
      <c r="Q21" s="92">
        <v>144</v>
      </c>
      <c r="R21" s="93">
        <f t="shared" si="0"/>
        <v>1665</v>
      </c>
      <c r="S21" s="127">
        <f t="shared" si="1"/>
        <v>1665</v>
      </c>
      <c r="T21" s="128">
        <f t="shared" si="5"/>
        <v>166.5</v>
      </c>
      <c r="U21" s="494">
        <f t="shared" si="3"/>
        <v>-298</v>
      </c>
      <c r="V21" s="180">
        <f t="shared" si="6"/>
        <v>214</v>
      </c>
      <c r="W21" s="29"/>
      <c r="X21" s="29"/>
      <c r="Y21" s="114"/>
      <c r="Z21" s="27"/>
      <c r="AA21" s="109"/>
      <c r="AB21" s="219"/>
      <c r="AC21" s="98"/>
      <c r="AD21" s="233"/>
      <c r="AE21" s="34"/>
      <c r="AF21" s="34"/>
      <c r="AG21" s="29"/>
      <c r="AH21" s="114"/>
      <c r="AI21" s="27"/>
      <c r="AJ21" s="109"/>
      <c r="AK21" s="219"/>
      <c r="AL21" s="98"/>
      <c r="AM21" s="233"/>
      <c r="AN21" s="34"/>
      <c r="AO21" s="34"/>
      <c r="AP21" s="29"/>
      <c r="AQ21" s="114"/>
      <c r="AR21" s="27"/>
      <c r="AS21" s="109"/>
      <c r="AT21" s="219"/>
      <c r="AU21" s="98"/>
      <c r="AV21" s="233"/>
      <c r="AW21" s="34"/>
    </row>
    <row r="22" spans="1:49" s="1" customFormat="1" ht="10.5" customHeight="1">
      <c r="A22" s="101"/>
      <c r="B22" s="414"/>
      <c r="C22" s="415"/>
      <c r="D22" s="415"/>
      <c r="E22" s="416"/>
      <c r="F22" s="417"/>
      <c r="G22" s="418"/>
      <c r="H22" s="419"/>
      <c r="I22" s="490"/>
      <c r="J22" s="491"/>
      <c r="K22" s="492"/>
      <c r="L22" s="493"/>
      <c r="M22" s="491"/>
      <c r="N22" s="102"/>
      <c r="O22" s="102"/>
      <c r="P22" s="102"/>
      <c r="Q22" s="102"/>
      <c r="R22" s="103"/>
      <c r="S22" s="104"/>
      <c r="T22" s="105"/>
      <c r="U22" s="106"/>
      <c r="V22" s="106"/>
      <c r="W22" s="29"/>
      <c r="X22" s="29"/>
      <c r="Y22" s="115"/>
      <c r="Z22" s="27"/>
      <c r="AA22" s="109"/>
      <c r="AB22" s="219"/>
      <c r="AC22" s="98"/>
      <c r="AD22" s="233"/>
      <c r="AE22" s="26"/>
      <c r="AF22" s="25"/>
      <c r="AG22" s="29"/>
      <c r="AH22" s="115"/>
      <c r="AI22" s="27"/>
      <c r="AJ22" s="109"/>
      <c r="AK22" s="219"/>
      <c r="AL22" s="98"/>
      <c r="AM22" s="233"/>
      <c r="AN22" s="26"/>
      <c r="AO22" s="25"/>
      <c r="AP22" s="29"/>
      <c r="AQ22" s="115"/>
      <c r="AR22" s="27"/>
      <c r="AS22" s="109"/>
      <c r="AT22" s="219"/>
      <c r="AU22" s="98"/>
      <c r="AV22" s="233"/>
      <c r="AW22" s="26"/>
    </row>
    <row r="23" spans="1:49">
      <c r="A23" s="110"/>
      <c r="B23" s="38"/>
      <c r="C23" s="108"/>
      <c r="D23" s="108"/>
      <c r="E23" s="108"/>
      <c r="F23" s="98"/>
      <c r="G23" s="111"/>
      <c r="H23" s="112"/>
      <c r="I23" s="202"/>
      <c r="J23" s="193" t="s">
        <v>134</v>
      </c>
      <c r="K23" s="193"/>
      <c r="L23" s="193"/>
      <c r="M23" s="194" t="s">
        <v>128</v>
      </c>
      <c r="N23" s="193"/>
      <c r="O23" s="193"/>
      <c r="P23" s="193"/>
      <c r="Q23" s="195" t="s">
        <v>129</v>
      </c>
      <c r="R23" s="196"/>
      <c r="S23" s="197"/>
      <c r="T23" s="198"/>
      <c r="U23" s="203"/>
      <c r="V23" s="203"/>
      <c r="W23" s="203"/>
      <c r="X23" s="203"/>
      <c r="Y23" s="191"/>
      <c r="Z23" s="191"/>
      <c r="AA23" s="191"/>
      <c r="AB23" s="209"/>
      <c r="AC23" s="191"/>
      <c r="AD23" s="190"/>
      <c r="AE23" s="190"/>
      <c r="AF23" s="191"/>
      <c r="AG23" s="203"/>
      <c r="AH23" s="191"/>
      <c r="AI23" s="191"/>
      <c r="AJ23" s="191"/>
      <c r="AK23" s="209"/>
      <c r="AL23" s="191"/>
      <c r="AM23" s="190"/>
      <c r="AN23" s="190"/>
      <c r="AO23" s="191"/>
      <c r="AP23" s="203"/>
      <c r="AQ23" s="191"/>
      <c r="AR23" s="191"/>
      <c r="AS23" s="191"/>
      <c r="AT23" s="209"/>
      <c r="AU23" s="191"/>
      <c r="AV23" s="190"/>
      <c r="AW23" s="237"/>
    </row>
    <row r="24" spans="1:49" s="121" customFormat="1" ht="20.25">
      <c r="A24" s="118"/>
      <c r="B24" s="118"/>
      <c r="C24" s="118"/>
      <c r="D24" s="119"/>
      <c r="E24" s="118"/>
      <c r="F24" s="120"/>
      <c r="G24" s="118"/>
      <c r="H24" s="118"/>
      <c r="I24" s="204"/>
      <c r="J24" s="199"/>
      <c r="K24" s="199"/>
      <c r="L24" s="199"/>
      <c r="M24" s="199" t="s">
        <v>111</v>
      </c>
      <c r="N24" s="199" t="s">
        <v>110</v>
      </c>
      <c r="O24" s="199" t="s">
        <v>109</v>
      </c>
      <c r="P24" s="199" t="s">
        <v>112</v>
      </c>
      <c r="Q24" s="199" t="s">
        <v>113</v>
      </c>
      <c r="R24" s="200"/>
      <c r="S24" s="201"/>
      <c r="T24" s="201"/>
      <c r="U24" s="201"/>
      <c r="V24" s="201"/>
      <c r="W24" s="201"/>
      <c r="X24" s="201"/>
      <c r="Y24" s="192"/>
      <c r="Z24" s="192"/>
      <c r="AA24" s="192"/>
      <c r="AB24" s="210"/>
      <c r="AC24" s="192"/>
      <c r="AD24" s="199"/>
      <c r="AE24" s="199" t="s">
        <v>108</v>
      </c>
      <c r="AF24" s="192"/>
      <c r="AG24" s="201"/>
      <c r="AH24" s="192"/>
      <c r="AI24" s="192"/>
      <c r="AJ24" s="192"/>
      <c r="AK24" s="210"/>
      <c r="AL24" s="192"/>
      <c r="AM24" s="199"/>
      <c r="AN24" s="199" t="s">
        <v>114</v>
      </c>
      <c r="AO24" s="192"/>
      <c r="AP24" s="201"/>
      <c r="AQ24" s="192"/>
      <c r="AR24" s="192"/>
      <c r="AS24" s="192"/>
      <c r="AT24" s="210"/>
      <c r="AU24" s="192"/>
      <c r="AV24" s="199"/>
      <c r="AW24" s="238" t="s">
        <v>115</v>
      </c>
    </row>
    <row r="25" spans="1:49">
      <c r="I25" s="123"/>
      <c r="J25" s="123"/>
      <c r="K25" s="123"/>
      <c r="L25" s="123"/>
      <c r="M25" s="123"/>
      <c r="N25" s="123"/>
      <c r="O25" s="123"/>
      <c r="P25" s="123"/>
      <c r="Q25" s="123"/>
      <c r="R25" s="167"/>
      <c r="S25" s="168"/>
      <c r="T25" s="168"/>
      <c r="U25" s="168"/>
      <c r="V25" s="168"/>
      <c r="W25" s="168"/>
      <c r="X25" s="168"/>
      <c r="Y25" s="31"/>
      <c r="Z25" s="31"/>
      <c r="AA25" s="31"/>
      <c r="AC25" s="31"/>
      <c r="AD25" s="123"/>
      <c r="AE25" s="123"/>
      <c r="AF25" s="31"/>
      <c r="AG25" s="168"/>
      <c r="AH25" s="31"/>
      <c r="AI25" s="31"/>
      <c r="AJ25" s="31"/>
      <c r="AL25" s="31"/>
      <c r="AM25" s="123"/>
      <c r="AN25" s="123"/>
      <c r="AO25" s="31"/>
      <c r="AP25" s="168"/>
      <c r="AQ25" s="31"/>
      <c r="AR25" s="31"/>
      <c r="AS25" s="31"/>
      <c r="AU25" s="31"/>
      <c r="AV25" s="123"/>
      <c r="AW25" s="123"/>
    </row>
    <row r="26" spans="1:49">
      <c r="I26" s="205"/>
      <c r="J26" s="190" t="s">
        <v>135</v>
      </c>
      <c r="K26" s="190"/>
      <c r="L26" s="190"/>
      <c r="M26" s="190" t="s">
        <v>130</v>
      </c>
      <c r="N26" s="190"/>
      <c r="O26" s="190"/>
      <c r="P26" s="190"/>
      <c r="Q26" s="190" t="s">
        <v>131</v>
      </c>
      <c r="R26" s="206"/>
      <c r="S26" s="203"/>
      <c r="T26" s="203"/>
      <c r="U26" s="203"/>
      <c r="V26" s="203"/>
      <c r="W26" s="203"/>
      <c r="X26" s="203"/>
      <c r="Y26" s="191"/>
      <c r="Z26" s="191"/>
      <c r="AA26" s="191" t="s">
        <v>132</v>
      </c>
      <c r="AB26" s="209"/>
      <c r="AC26" s="191"/>
      <c r="AD26" s="190"/>
      <c r="AE26" s="234">
        <v>0.49652777777777773</v>
      </c>
      <c r="AF26" s="191"/>
      <c r="AG26" s="203"/>
      <c r="AH26" s="191"/>
      <c r="AI26" s="191"/>
      <c r="AJ26" s="191" t="s">
        <v>133</v>
      </c>
      <c r="AK26" s="209"/>
      <c r="AL26" s="191"/>
      <c r="AM26" s="190"/>
      <c r="AN26" s="234">
        <v>0.51597222222222217</v>
      </c>
      <c r="AO26" s="191"/>
      <c r="AP26" s="203"/>
      <c r="AQ26" s="191"/>
      <c r="AR26" s="207">
        <v>0.51736111111111105</v>
      </c>
      <c r="AS26" s="191"/>
      <c r="AT26" s="209"/>
      <c r="AU26" s="191"/>
      <c r="AV26" s="234">
        <v>0.52708333333333335</v>
      </c>
      <c r="AW26" s="237"/>
    </row>
    <row r="27" spans="1:49">
      <c r="I27" s="204"/>
      <c r="J27" s="199"/>
      <c r="K27" s="199"/>
      <c r="L27" s="199"/>
      <c r="M27" s="199"/>
      <c r="N27" s="199"/>
      <c r="O27" s="199"/>
      <c r="P27" s="199"/>
      <c r="Q27" s="199"/>
      <c r="R27" s="200"/>
      <c r="S27" s="201"/>
      <c r="T27" s="201"/>
      <c r="U27" s="201"/>
      <c r="V27" s="201"/>
      <c r="W27" s="201"/>
      <c r="X27" s="201"/>
      <c r="Y27" s="192"/>
      <c r="Z27" s="192"/>
      <c r="AA27" s="192"/>
      <c r="AB27" s="210"/>
      <c r="AC27" s="192"/>
      <c r="AD27" s="199"/>
      <c r="AE27" s="199"/>
      <c r="AF27" s="192"/>
      <c r="AG27" s="201"/>
      <c r="AH27" s="192"/>
      <c r="AI27" s="192"/>
      <c r="AJ27" s="192"/>
      <c r="AK27" s="210"/>
      <c r="AL27" s="192"/>
      <c r="AM27" s="199"/>
      <c r="AN27" s="199"/>
      <c r="AO27" s="192"/>
      <c r="AP27" s="201"/>
      <c r="AQ27" s="192"/>
      <c r="AR27" s="208">
        <v>0.52916666666666667</v>
      </c>
      <c r="AS27" s="192"/>
      <c r="AT27" s="210"/>
      <c r="AU27" s="192"/>
      <c r="AV27" s="239">
        <v>0.53749999999999998</v>
      </c>
      <c r="AW27" s="238"/>
    </row>
  </sheetData>
  <sheetProtection selectLockedCells="1" selectUnlockedCells="1"/>
  <autoFilter ref="B3:S21">
    <sortState ref="B4:S21">
      <sortCondition descending="1" ref="S3:S21"/>
    </sortState>
  </autoFilter>
  <mergeCells count="1">
    <mergeCell ref="A2:F2"/>
  </mergeCells>
  <phoneticPr fontId="2" type="noConversion"/>
  <printOptions horizontalCentered="1"/>
  <pageMargins left="0.19685039370078741" right="0.15748031496062992" top="0.62992125984251968" bottom="0.35433070866141736" header="0.19685039370078741" footer="0.19685039370078741"/>
  <pageSetup paperSize="9" scale="69" fitToHeight="2" orientation="landscape" r:id="rId1"/>
  <headerFooter alignWithMargins="0">
    <oddHeader>&amp;C&amp;D / &amp;T&amp;R&amp;F</oddHeader>
  </headerFooter>
  <colBreaks count="1" manualBreakCount="1">
    <brk id="2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7"/>
  <sheetViews>
    <sheetView view="pageBreakPreview" zoomScale="85" zoomScaleNormal="90" zoomScaleSheetLayoutView="85" workbookViewId="0">
      <selection activeCell="AE11" sqref="AE11"/>
    </sheetView>
  </sheetViews>
  <sheetFormatPr defaultColWidth="8.85546875" defaultRowHeight="15"/>
  <cols>
    <col min="1" max="1" width="5.140625" style="254" customWidth="1"/>
    <col min="2" max="2" width="3.42578125" style="254" customWidth="1"/>
    <col min="3" max="3" width="3.28515625" style="254" customWidth="1"/>
    <col min="4" max="4" width="3" style="255" bestFit="1" customWidth="1"/>
    <col min="5" max="5" width="25.85546875" style="256" bestFit="1" customWidth="1"/>
    <col min="6" max="6" width="11.85546875" style="257" bestFit="1" customWidth="1"/>
    <col min="7" max="7" width="6" style="257" bestFit="1" customWidth="1"/>
    <col min="8" max="9" width="8.28515625" style="254" customWidth="1"/>
    <col min="10" max="13" width="8.28515625" style="258" customWidth="1"/>
    <col min="14" max="17" width="5.5703125" style="258" hidden="1" customWidth="1"/>
    <col min="18" max="18" width="7.42578125" style="258" customWidth="1"/>
    <col min="19" max="19" width="11.85546875" style="258" bestFit="1" customWidth="1"/>
    <col min="20" max="20" width="8" style="259" customWidth="1"/>
    <col min="21" max="21" width="6.5703125" style="260" customWidth="1"/>
    <col min="22" max="22" width="6" style="261" bestFit="1" customWidth="1"/>
    <col min="23" max="16384" width="8.85546875" style="262"/>
  </cols>
  <sheetData>
    <row r="1" spans="1:22" ht="70.7" customHeight="1"/>
    <row r="2" spans="1:22" ht="21" thickBot="1">
      <c r="A2" s="562" t="s">
        <v>559</v>
      </c>
      <c r="B2" s="562"/>
      <c r="C2" s="562"/>
      <c r="D2" s="563"/>
      <c r="E2" s="563"/>
      <c r="F2" s="564"/>
      <c r="G2" s="564"/>
      <c r="H2" s="564"/>
      <c r="I2" s="564"/>
      <c r="J2" s="564"/>
      <c r="K2" s="263"/>
      <c r="L2" s="263"/>
      <c r="M2" s="263"/>
      <c r="N2" s="263"/>
      <c r="O2" s="263"/>
      <c r="P2" s="263"/>
      <c r="Q2" s="263"/>
      <c r="R2" s="264"/>
      <c r="V2" s="265">
        <f>MAX(H4:M56)</f>
        <v>289</v>
      </c>
    </row>
    <row r="3" spans="1:22" s="275" customFormat="1" ht="39" customHeight="1" thickBot="1">
      <c r="A3" s="266" t="s">
        <v>12</v>
      </c>
      <c r="B3" s="267" t="s">
        <v>99</v>
      </c>
      <c r="C3" s="269" t="s">
        <v>13</v>
      </c>
      <c r="D3" s="268" t="s">
        <v>14</v>
      </c>
      <c r="E3" s="270" t="s">
        <v>95</v>
      </c>
      <c r="F3" s="270" t="s">
        <v>33</v>
      </c>
      <c r="G3" s="270" t="s">
        <v>67</v>
      </c>
      <c r="H3" s="271" t="s">
        <v>0</v>
      </c>
      <c r="I3" s="271" t="s">
        <v>1</v>
      </c>
      <c r="J3" s="271" t="s">
        <v>4</v>
      </c>
      <c r="K3" s="271" t="s">
        <v>5</v>
      </c>
      <c r="L3" s="271" t="s">
        <v>9</v>
      </c>
      <c r="M3" s="271" t="s">
        <v>10</v>
      </c>
      <c r="N3" s="321" t="s">
        <v>21</v>
      </c>
      <c r="O3" s="321" t="s">
        <v>22</v>
      </c>
      <c r="P3" s="321" t="s">
        <v>23</v>
      </c>
      <c r="Q3" s="321" t="s">
        <v>24</v>
      </c>
      <c r="R3" s="272" t="s">
        <v>93</v>
      </c>
      <c r="S3" s="273" t="s">
        <v>8</v>
      </c>
      <c r="T3" s="274" t="s">
        <v>7</v>
      </c>
      <c r="U3" s="271" t="s">
        <v>3</v>
      </c>
      <c r="V3" s="271" t="s">
        <v>2</v>
      </c>
    </row>
    <row r="4" spans="1:22" s="275" customFormat="1" ht="18" hidden="1">
      <c r="A4" s="322"/>
      <c r="B4" s="323"/>
      <c r="C4" s="324"/>
      <c r="D4" s="325"/>
      <c r="E4" s="326"/>
      <c r="F4" s="327"/>
      <c r="G4" s="327"/>
      <c r="H4" s="328"/>
      <c r="I4" s="329"/>
      <c r="J4" s="330"/>
      <c r="K4" s="330"/>
      <c r="L4" s="331"/>
      <c r="M4" s="332"/>
      <c r="N4" s="332"/>
      <c r="O4" s="332"/>
      <c r="P4" s="332"/>
      <c r="Q4" s="332"/>
      <c r="R4" s="333">
        <f t="shared" ref="R4:R56" si="0">SUM(H4:M4)</f>
        <v>0</v>
      </c>
      <c r="S4" s="334">
        <f>SUM(H4:M4)</f>
        <v>0</v>
      </c>
      <c r="T4" s="335">
        <f t="shared" ref="T4:T56" si="1">IF(S4,AVERAGE(H4:M4),0)</f>
        <v>0</v>
      </c>
      <c r="U4" s="336">
        <f>S4-$S$4</f>
        <v>0</v>
      </c>
      <c r="V4" s="336">
        <f t="shared" ref="V4:V56" si="2">MAX(H4:M4)</f>
        <v>0</v>
      </c>
    </row>
    <row r="5" spans="1:22" s="275" customFormat="1" ht="18">
      <c r="A5" s="411">
        <v>1</v>
      </c>
      <c r="B5" s="337" t="s">
        <v>97</v>
      </c>
      <c r="C5" s="338" t="s">
        <v>100</v>
      </c>
      <c r="D5" s="338" t="s">
        <v>32</v>
      </c>
      <c r="E5" s="339" t="s">
        <v>146</v>
      </c>
      <c r="F5" s="340" t="s">
        <v>16</v>
      </c>
      <c r="G5" s="341">
        <v>8</v>
      </c>
      <c r="H5" s="342">
        <v>192</v>
      </c>
      <c r="I5" s="343">
        <v>213</v>
      </c>
      <c r="J5" s="343">
        <v>237</v>
      </c>
      <c r="K5" s="283">
        <v>197</v>
      </c>
      <c r="L5" s="344">
        <v>223</v>
      </c>
      <c r="M5" s="283">
        <v>195</v>
      </c>
      <c r="N5" s="283"/>
      <c r="O5" s="283"/>
      <c r="P5" s="283"/>
      <c r="Q5" s="283"/>
      <c r="R5" s="285">
        <f t="shared" si="0"/>
        <v>1257</v>
      </c>
      <c r="S5" s="286">
        <f t="shared" ref="S5:S39" si="3">COUNT(H5:M5)*G5+R5</f>
        <v>1305</v>
      </c>
      <c r="T5" s="287">
        <f t="shared" si="1"/>
        <v>209.5</v>
      </c>
      <c r="U5" s="288">
        <f t="shared" ref="U5:U21" si="4">S5-$S$22</f>
        <v>197</v>
      </c>
      <c r="V5" s="288">
        <f t="shared" si="2"/>
        <v>237</v>
      </c>
    </row>
    <row r="6" spans="1:22" s="275" customFormat="1" ht="18">
      <c r="A6" s="411">
        <v>2</v>
      </c>
      <c r="B6" s="345" t="s">
        <v>96</v>
      </c>
      <c r="C6" s="346" t="s">
        <v>104</v>
      </c>
      <c r="D6" s="346" t="s">
        <v>37</v>
      </c>
      <c r="E6" s="347" t="s">
        <v>75</v>
      </c>
      <c r="F6" s="348" t="s">
        <v>16</v>
      </c>
      <c r="G6" s="349"/>
      <c r="H6" s="350">
        <v>232</v>
      </c>
      <c r="I6" s="351">
        <v>179</v>
      </c>
      <c r="J6" s="352">
        <v>210</v>
      </c>
      <c r="K6" s="352">
        <v>209</v>
      </c>
      <c r="L6" s="353">
        <v>238</v>
      </c>
      <c r="M6" s="351">
        <v>186</v>
      </c>
      <c r="N6" s="283"/>
      <c r="O6" s="283"/>
      <c r="P6" s="283"/>
      <c r="Q6" s="283"/>
      <c r="R6" s="285">
        <f t="shared" si="0"/>
        <v>1254</v>
      </c>
      <c r="S6" s="286">
        <f t="shared" si="3"/>
        <v>1254</v>
      </c>
      <c r="T6" s="287">
        <f t="shared" si="1"/>
        <v>209</v>
      </c>
      <c r="U6" s="288">
        <f t="shared" si="4"/>
        <v>146</v>
      </c>
      <c r="V6" s="288">
        <f t="shared" si="2"/>
        <v>238</v>
      </c>
    </row>
    <row r="7" spans="1:22" s="275" customFormat="1" ht="18">
      <c r="A7" s="411">
        <v>3</v>
      </c>
      <c r="B7" s="345" t="s">
        <v>96</v>
      </c>
      <c r="C7" s="346" t="s">
        <v>102</v>
      </c>
      <c r="D7" s="346" t="s">
        <v>37</v>
      </c>
      <c r="E7" s="347" t="s">
        <v>71</v>
      </c>
      <c r="F7" s="348" t="s">
        <v>16</v>
      </c>
      <c r="G7" s="349"/>
      <c r="H7" s="354">
        <v>177</v>
      </c>
      <c r="I7" s="351">
        <v>148</v>
      </c>
      <c r="J7" s="352">
        <v>210</v>
      </c>
      <c r="K7" s="352">
        <v>256</v>
      </c>
      <c r="L7" s="353">
        <v>210</v>
      </c>
      <c r="M7" s="352">
        <v>247</v>
      </c>
      <c r="N7" s="343"/>
      <c r="O7" s="343"/>
      <c r="P7" s="343"/>
      <c r="Q7" s="343"/>
      <c r="R7" s="285">
        <f t="shared" si="0"/>
        <v>1248</v>
      </c>
      <c r="S7" s="286">
        <f t="shared" si="3"/>
        <v>1248</v>
      </c>
      <c r="T7" s="287">
        <f t="shared" si="1"/>
        <v>208</v>
      </c>
      <c r="U7" s="288">
        <f t="shared" si="4"/>
        <v>140</v>
      </c>
      <c r="V7" s="288">
        <f t="shared" si="2"/>
        <v>256</v>
      </c>
    </row>
    <row r="8" spans="1:22" s="275" customFormat="1" ht="18">
      <c r="A8" s="411">
        <v>4</v>
      </c>
      <c r="B8" s="345" t="s">
        <v>96</v>
      </c>
      <c r="C8" s="346" t="s">
        <v>101</v>
      </c>
      <c r="D8" s="346" t="s">
        <v>37</v>
      </c>
      <c r="E8" s="347" t="s">
        <v>79</v>
      </c>
      <c r="F8" s="348" t="s">
        <v>16</v>
      </c>
      <c r="G8" s="349"/>
      <c r="H8" s="354">
        <v>195</v>
      </c>
      <c r="I8" s="352">
        <v>214</v>
      </c>
      <c r="J8" s="352">
        <v>211</v>
      </c>
      <c r="K8" s="352">
        <v>210</v>
      </c>
      <c r="L8" s="355">
        <v>162</v>
      </c>
      <c r="M8" s="352">
        <v>243</v>
      </c>
      <c r="N8" s="283"/>
      <c r="O8" s="283"/>
      <c r="P8" s="283"/>
      <c r="Q8" s="283"/>
      <c r="R8" s="285">
        <f t="shared" si="0"/>
        <v>1235</v>
      </c>
      <c r="S8" s="286">
        <f t="shared" si="3"/>
        <v>1235</v>
      </c>
      <c r="T8" s="287">
        <f t="shared" si="1"/>
        <v>205.83333333333334</v>
      </c>
      <c r="U8" s="288">
        <f t="shared" si="4"/>
        <v>127</v>
      </c>
      <c r="V8" s="288">
        <f t="shared" si="2"/>
        <v>243</v>
      </c>
    </row>
    <row r="9" spans="1:22" s="275" customFormat="1" ht="18">
      <c r="A9" s="411">
        <v>5</v>
      </c>
      <c r="B9" s="277" t="s">
        <v>98</v>
      </c>
      <c r="C9" s="278" t="s">
        <v>100</v>
      </c>
      <c r="D9" s="278" t="s">
        <v>37</v>
      </c>
      <c r="E9" s="356" t="s">
        <v>164</v>
      </c>
      <c r="F9" s="357" t="s">
        <v>16</v>
      </c>
      <c r="G9" s="281"/>
      <c r="H9" s="358">
        <v>206</v>
      </c>
      <c r="I9" s="283">
        <v>199</v>
      </c>
      <c r="J9" s="352">
        <v>212</v>
      </c>
      <c r="K9" s="352">
        <v>214</v>
      </c>
      <c r="L9" s="284">
        <v>192</v>
      </c>
      <c r="M9" s="352">
        <v>200</v>
      </c>
      <c r="N9" s="283"/>
      <c r="O9" s="283"/>
      <c r="P9" s="283"/>
      <c r="Q9" s="283"/>
      <c r="R9" s="285">
        <f t="shared" si="0"/>
        <v>1223</v>
      </c>
      <c r="S9" s="286">
        <f t="shared" si="3"/>
        <v>1223</v>
      </c>
      <c r="T9" s="287">
        <f t="shared" si="1"/>
        <v>203.83333333333334</v>
      </c>
      <c r="U9" s="288">
        <f t="shared" si="4"/>
        <v>115</v>
      </c>
      <c r="V9" s="288">
        <f t="shared" si="2"/>
        <v>214</v>
      </c>
    </row>
    <row r="10" spans="1:22" s="275" customFormat="1" ht="18">
      <c r="A10" s="411">
        <v>6</v>
      </c>
      <c r="B10" s="337" t="s">
        <v>97</v>
      </c>
      <c r="C10" s="338" t="s">
        <v>105</v>
      </c>
      <c r="D10" s="338" t="s">
        <v>37</v>
      </c>
      <c r="E10" s="339" t="s">
        <v>72</v>
      </c>
      <c r="F10" s="340" t="s">
        <v>17</v>
      </c>
      <c r="G10" s="341"/>
      <c r="H10" s="359">
        <v>216</v>
      </c>
      <c r="I10" s="343">
        <v>234</v>
      </c>
      <c r="J10" s="283">
        <v>189</v>
      </c>
      <c r="K10" s="343">
        <v>201</v>
      </c>
      <c r="L10" s="344">
        <v>215</v>
      </c>
      <c r="M10" s="283">
        <v>156</v>
      </c>
      <c r="N10" s="283"/>
      <c r="O10" s="283"/>
      <c r="P10" s="283"/>
      <c r="Q10" s="283"/>
      <c r="R10" s="285">
        <f t="shared" si="0"/>
        <v>1211</v>
      </c>
      <c r="S10" s="286">
        <f t="shared" si="3"/>
        <v>1211</v>
      </c>
      <c r="T10" s="287">
        <f t="shared" si="1"/>
        <v>201.83333333333334</v>
      </c>
      <c r="U10" s="288">
        <f t="shared" si="4"/>
        <v>103</v>
      </c>
      <c r="V10" s="288">
        <f t="shared" si="2"/>
        <v>234</v>
      </c>
    </row>
    <row r="11" spans="1:22" s="275" customFormat="1" ht="18">
      <c r="A11" s="411">
        <v>7</v>
      </c>
      <c r="B11" s="277" t="s">
        <v>98</v>
      </c>
      <c r="C11" s="278" t="s">
        <v>105</v>
      </c>
      <c r="D11" s="278" t="s">
        <v>37</v>
      </c>
      <c r="E11" s="356" t="s">
        <v>76</v>
      </c>
      <c r="F11" s="357" t="s">
        <v>16</v>
      </c>
      <c r="G11" s="281"/>
      <c r="H11" s="358">
        <v>256</v>
      </c>
      <c r="I11" s="283">
        <v>183</v>
      </c>
      <c r="J11" s="283">
        <v>188</v>
      </c>
      <c r="K11" s="352">
        <v>201</v>
      </c>
      <c r="L11" s="284">
        <v>196</v>
      </c>
      <c r="M11" s="283">
        <v>181</v>
      </c>
      <c r="N11" s="283"/>
      <c r="O11" s="283"/>
      <c r="P11" s="283"/>
      <c r="Q11" s="283"/>
      <c r="R11" s="285">
        <f t="shared" si="0"/>
        <v>1205</v>
      </c>
      <c r="S11" s="286">
        <f t="shared" si="3"/>
        <v>1205</v>
      </c>
      <c r="T11" s="287">
        <f t="shared" si="1"/>
        <v>200.83333333333334</v>
      </c>
      <c r="U11" s="288">
        <f t="shared" si="4"/>
        <v>97</v>
      </c>
      <c r="V11" s="288">
        <f t="shared" si="2"/>
        <v>256</v>
      </c>
    </row>
    <row r="12" spans="1:22" s="275" customFormat="1" ht="18">
      <c r="A12" s="411">
        <v>8</v>
      </c>
      <c r="B12" s="277" t="s">
        <v>98</v>
      </c>
      <c r="C12" s="278" t="s">
        <v>106</v>
      </c>
      <c r="D12" s="278" t="s">
        <v>37</v>
      </c>
      <c r="E12" s="356" t="s">
        <v>86</v>
      </c>
      <c r="F12" s="357" t="s">
        <v>92</v>
      </c>
      <c r="G12" s="281"/>
      <c r="H12" s="358">
        <v>211</v>
      </c>
      <c r="I12" s="283">
        <v>170</v>
      </c>
      <c r="J12" s="352">
        <v>211</v>
      </c>
      <c r="K12" s="283">
        <v>175</v>
      </c>
      <c r="L12" s="353">
        <v>205</v>
      </c>
      <c r="M12" s="352">
        <v>215</v>
      </c>
      <c r="N12" s="283"/>
      <c r="O12" s="283"/>
      <c r="P12" s="283"/>
      <c r="Q12" s="283"/>
      <c r="R12" s="285">
        <f t="shared" si="0"/>
        <v>1187</v>
      </c>
      <c r="S12" s="286">
        <f t="shared" si="3"/>
        <v>1187</v>
      </c>
      <c r="T12" s="287">
        <f t="shared" si="1"/>
        <v>197.83333333333334</v>
      </c>
      <c r="U12" s="288">
        <f t="shared" si="4"/>
        <v>79</v>
      </c>
      <c r="V12" s="288">
        <f t="shared" si="2"/>
        <v>215</v>
      </c>
    </row>
    <row r="13" spans="1:22" s="275" customFormat="1" ht="18">
      <c r="A13" s="412">
        <v>9</v>
      </c>
      <c r="B13" s="277" t="s">
        <v>98</v>
      </c>
      <c r="C13" s="278" t="s">
        <v>156</v>
      </c>
      <c r="D13" s="278" t="s">
        <v>37</v>
      </c>
      <c r="E13" s="356" t="s">
        <v>87</v>
      </c>
      <c r="F13" s="357" t="s">
        <v>92</v>
      </c>
      <c r="G13" s="281"/>
      <c r="H13" s="358">
        <v>224</v>
      </c>
      <c r="I13" s="283">
        <v>192</v>
      </c>
      <c r="J13" s="352">
        <v>200</v>
      </c>
      <c r="K13" s="352">
        <v>203</v>
      </c>
      <c r="L13" s="284">
        <v>158</v>
      </c>
      <c r="M13" s="283">
        <v>196</v>
      </c>
      <c r="N13" s="283"/>
      <c r="O13" s="283"/>
      <c r="P13" s="283"/>
      <c r="Q13" s="283"/>
      <c r="R13" s="285">
        <f t="shared" si="0"/>
        <v>1173</v>
      </c>
      <c r="S13" s="286">
        <f t="shared" si="3"/>
        <v>1173</v>
      </c>
      <c r="T13" s="287">
        <f t="shared" si="1"/>
        <v>195.5</v>
      </c>
      <c r="U13" s="288">
        <f t="shared" si="4"/>
        <v>65</v>
      </c>
      <c r="V13" s="288">
        <f t="shared" si="2"/>
        <v>224</v>
      </c>
    </row>
    <row r="14" spans="1:22" s="275" customFormat="1" ht="18">
      <c r="A14" s="411">
        <v>10</v>
      </c>
      <c r="B14" s="345" t="s">
        <v>96</v>
      </c>
      <c r="C14" s="346" t="s">
        <v>105</v>
      </c>
      <c r="D14" s="346" t="s">
        <v>37</v>
      </c>
      <c r="E14" s="347" t="s">
        <v>138</v>
      </c>
      <c r="F14" s="348" t="s">
        <v>17</v>
      </c>
      <c r="G14" s="349"/>
      <c r="H14" s="354">
        <v>189</v>
      </c>
      <c r="I14" s="351">
        <v>191</v>
      </c>
      <c r="J14" s="352">
        <v>210</v>
      </c>
      <c r="K14" s="351">
        <v>179</v>
      </c>
      <c r="L14" s="355">
        <v>191</v>
      </c>
      <c r="M14" s="352">
        <v>212</v>
      </c>
      <c r="N14" s="283"/>
      <c r="O14" s="283"/>
      <c r="P14" s="283"/>
      <c r="Q14" s="283"/>
      <c r="R14" s="285">
        <f t="shared" si="0"/>
        <v>1172</v>
      </c>
      <c r="S14" s="286">
        <f t="shared" si="3"/>
        <v>1172</v>
      </c>
      <c r="T14" s="287">
        <f t="shared" si="1"/>
        <v>195.33333333333334</v>
      </c>
      <c r="U14" s="288">
        <f t="shared" si="4"/>
        <v>64</v>
      </c>
      <c r="V14" s="288">
        <f t="shared" si="2"/>
        <v>212</v>
      </c>
    </row>
    <row r="15" spans="1:22" s="275" customFormat="1" ht="18">
      <c r="A15" s="411">
        <v>11</v>
      </c>
      <c r="B15" s="337" t="s">
        <v>97</v>
      </c>
      <c r="C15" s="338" t="s">
        <v>157</v>
      </c>
      <c r="D15" s="338" t="s">
        <v>32</v>
      </c>
      <c r="E15" s="339" t="s">
        <v>163</v>
      </c>
      <c r="F15" s="340" t="s">
        <v>16</v>
      </c>
      <c r="G15" s="341"/>
      <c r="H15" s="342">
        <v>155</v>
      </c>
      <c r="I15" s="283">
        <v>167</v>
      </c>
      <c r="J15" s="343">
        <v>203</v>
      </c>
      <c r="K15" s="343">
        <v>210</v>
      </c>
      <c r="L15" s="344">
        <v>220</v>
      </c>
      <c r="M15" s="343">
        <v>210</v>
      </c>
      <c r="N15" s="343"/>
      <c r="O15" s="343"/>
      <c r="P15" s="343"/>
      <c r="Q15" s="343"/>
      <c r="R15" s="285">
        <f t="shared" si="0"/>
        <v>1165</v>
      </c>
      <c r="S15" s="286">
        <f t="shared" si="3"/>
        <v>1165</v>
      </c>
      <c r="T15" s="287">
        <f t="shared" si="1"/>
        <v>194.16666666666666</v>
      </c>
      <c r="U15" s="288">
        <f t="shared" si="4"/>
        <v>57</v>
      </c>
      <c r="V15" s="288">
        <f t="shared" si="2"/>
        <v>220</v>
      </c>
    </row>
    <row r="16" spans="1:22" s="275" customFormat="1" ht="18">
      <c r="A16" s="411">
        <v>12</v>
      </c>
      <c r="B16" s="337" t="s">
        <v>97</v>
      </c>
      <c r="C16" s="338" t="s">
        <v>103</v>
      </c>
      <c r="D16" s="338" t="s">
        <v>32</v>
      </c>
      <c r="E16" s="339" t="s">
        <v>80</v>
      </c>
      <c r="F16" s="340" t="s">
        <v>92</v>
      </c>
      <c r="G16" s="341">
        <v>8</v>
      </c>
      <c r="H16" s="359">
        <v>214</v>
      </c>
      <c r="I16" s="283">
        <v>151</v>
      </c>
      <c r="J16" s="283">
        <v>187</v>
      </c>
      <c r="K16" s="283">
        <v>170</v>
      </c>
      <c r="L16" s="344">
        <v>203</v>
      </c>
      <c r="M16" s="283">
        <v>192</v>
      </c>
      <c r="N16" s="343"/>
      <c r="O16" s="343"/>
      <c r="P16" s="343"/>
      <c r="Q16" s="343"/>
      <c r="R16" s="285">
        <f t="shared" si="0"/>
        <v>1117</v>
      </c>
      <c r="S16" s="286">
        <f t="shared" si="3"/>
        <v>1165</v>
      </c>
      <c r="T16" s="287">
        <f t="shared" si="1"/>
        <v>186.16666666666666</v>
      </c>
      <c r="U16" s="288">
        <f t="shared" si="4"/>
        <v>57</v>
      </c>
      <c r="V16" s="288">
        <f t="shared" si="2"/>
        <v>214</v>
      </c>
    </row>
    <row r="17" spans="1:26" s="275" customFormat="1" ht="18">
      <c r="A17" s="411">
        <v>13</v>
      </c>
      <c r="B17" s="325" t="s">
        <v>98</v>
      </c>
      <c r="C17" s="324" t="s">
        <v>159</v>
      </c>
      <c r="D17" s="324" t="s">
        <v>32</v>
      </c>
      <c r="E17" s="360" t="s">
        <v>81</v>
      </c>
      <c r="F17" s="361" t="s">
        <v>16</v>
      </c>
      <c r="G17" s="362">
        <v>8</v>
      </c>
      <c r="H17" s="363">
        <v>211</v>
      </c>
      <c r="I17" s="364">
        <v>160</v>
      </c>
      <c r="J17" s="364">
        <v>170</v>
      </c>
      <c r="K17" s="364">
        <v>171</v>
      </c>
      <c r="L17" s="365">
        <v>201</v>
      </c>
      <c r="M17" s="364">
        <v>197</v>
      </c>
      <c r="N17" s="364"/>
      <c r="O17" s="364"/>
      <c r="P17" s="364"/>
      <c r="Q17" s="364"/>
      <c r="R17" s="366">
        <f t="shared" si="0"/>
        <v>1110</v>
      </c>
      <c r="S17" s="367">
        <f t="shared" si="3"/>
        <v>1158</v>
      </c>
      <c r="T17" s="368">
        <f t="shared" si="1"/>
        <v>185</v>
      </c>
      <c r="U17" s="369">
        <f t="shared" si="4"/>
        <v>50</v>
      </c>
      <c r="V17" s="369">
        <f t="shared" si="2"/>
        <v>211</v>
      </c>
    </row>
    <row r="18" spans="1:26" s="275" customFormat="1" ht="18">
      <c r="A18" s="411">
        <v>14</v>
      </c>
      <c r="B18" s="337" t="s">
        <v>97</v>
      </c>
      <c r="C18" s="370" t="s">
        <v>550</v>
      </c>
      <c r="D18" s="370" t="s">
        <v>37</v>
      </c>
      <c r="E18" s="339" t="s">
        <v>561</v>
      </c>
      <c r="F18" s="340" t="s">
        <v>92</v>
      </c>
      <c r="G18" s="341"/>
      <c r="H18" s="343">
        <v>214</v>
      </c>
      <c r="I18" s="343">
        <v>203</v>
      </c>
      <c r="J18" s="283">
        <v>139</v>
      </c>
      <c r="K18" s="283">
        <v>173</v>
      </c>
      <c r="L18" s="284">
        <v>178</v>
      </c>
      <c r="M18" s="343">
        <v>221</v>
      </c>
      <c r="N18" s="283"/>
      <c r="O18" s="283"/>
      <c r="P18" s="283"/>
      <c r="Q18" s="283"/>
      <c r="R18" s="285">
        <f t="shared" si="0"/>
        <v>1128</v>
      </c>
      <c r="S18" s="286">
        <f t="shared" si="3"/>
        <v>1128</v>
      </c>
      <c r="T18" s="287">
        <f t="shared" si="1"/>
        <v>188</v>
      </c>
      <c r="U18" s="288">
        <f t="shared" si="4"/>
        <v>20</v>
      </c>
      <c r="V18" s="288">
        <f t="shared" si="2"/>
        <v>221</v>
      </c>
    </row>
    <row r="19" spans="1:26" s="275" customFormat="1" ht="18">
      <c r="A19" s="411">
        <v>15</v>
      </c>
      <c r="B19" s="337" t="s">
        <v>97</v>
      </c>
      <c r="C19" s="338" t="s">
        <v>102</v>
      </c>
      <c r="D19" s="338" t="s">
        <v>32</v>
      </c>
      <c r="E19" s="339" t="s">
        <v>68</v>
      </c>
      <c r="F19" s="340" t="s">
        <v>17</v>
      </c>
      <c r="G19" s="341"/>
      <c r="H19" s="342">
        <v>181</v>
      </c>
      <c r="I19" s="283">
        <v>166</v>
      </c>
      <c r="J19" s="283">
        <v>152</v>
      </c>
      <c r="K19" s="343">
        <v>213</v>
      </c>
      <c r="L19" s="344">
        <v>202</v>
      </c>
      <c r="M19" s="343">
        <v>212</v>
      </c>
      <c r="N19" s="283"/>
      <c r="O19" s="283"/>
      <c r="P19" s="283"/>
      <c r="Q19" s="283"/>
      <c r="R19" s="285">
        <f t="shared" si="0"/>
        <v>1126</v>
      </c>
      <c r="S19" s="286">
        <f t="shared" si="3"/>
        <v>1126</v>
      </c>
      <c r="T19" s="287">
        <f t="shared" si="1"/>
        <v>187.66666666666666</v>
      </c>
      <c r="U19" s="288">
        <f t="shared" si="4"/>
        <v>18</v>
      </c>
      <c r="V19" s="288">
        <f t="shared" si="2"/>
        <v>213</v>
      </c>
      <c r="Z19" s="371"/>
    </row>
    <row r="20" spans="1:26" s="275" customFormat="1" ht="18">
      <c r="A20" s="411">
        <v>16</v>
      </c>
      <c r="B20" s="372" t="s">
        <v>96</v>
      </c>
      <c r="C20" s="373" t="s">
        <v>156</v>
      </c>
      <c r="D20" s="373" t="s">
        <v>37</v>
      </c>
      <c r="E20" s="374" t="s">
        <v>85</v>
      </c>
      <c r="F20" s="375" t="s">
        <v>92</v>
      </c>
      <c r="G20" s="376"/>
      <c r="H20" s="377">
        <v>208</v>
      </c>
      <c r="I20" s="378">
        <v>171</v>
      </c>
      <c r="J20" s="379">
        <v>214</v>
      </c>
      <c r="K20" s="379">
        <v>200</v>
      </c>
      <c r="L20" s="380">
        <v>183</v>
      </c>
      <c r="M20" s="378">
        <v>147</v>
      </c>
      <c r="N20" s="381"/>
      <c r="O20" s="381"/>
      <c r="P20" s="381"/>
      <c r="Q20" s="381"/>
      <c r="R20" s="366">
        <f t="shared" si="0"/>
        <v>1123</v>
      </c>
      <c r="S20" s="367">
        <f t="shared" si="3"/>
        <v>1123</v>
      </c>
      <c r="T20" s="368">
        <f t="shared" si="1"/>
        <v>187.16666666666666</v>
      </c>
      <c r="U20" s="369">
        <f t="shared" si="4"/>
        <v>15</v>
      </c>
      <c r="V20" s="369">
        <f t="shared" si="2"/>
        <v>214</v>
      </c>
    </row>
    <row r="21" spans="1:26" s="275" customFormat="1" ht="18">
      <c r="A21" s="411">
        <v>17</v>
      </c>
      <c r="B21" s="337" t="s">
        <v>97</v>
      </c>
      <c r="C21" s="338" t="s">
        <v>104</v>
      </c>
      <c r="D21" s="338" t="s">
        <v>37</v>
      </c>
      <c r="E21" s="339" t="s">
        <v>70</v>
      </c>
      <c r="F21" s="340" t="s">
        <v>16</v>
      </c>
      <c r="G21" s="341"/>
      <c r="H21" s="359">
        <v>203</v>
      </c>
      <c r="I21" s="283">
        <v>157</v>
      </c>
      <c r="J21" s="283">
        <v>171</v>
      </c>
      <c r="K21" s="283">
        <v>170</v>
      </c>
      <c r="L21" s="284">
        <v>194</v>
      </c>
      <c r="M21" s="343">
        <v>215</v>
      </c>
      <c r="N21" s="283"/>
      <c r="O21" s="283"/>
      <c r="P21" s="283"/>
      <c r="Q21" s="283"/>
      <c r="R21" s="285">
        <f t="shared" si="0"/>
        <v>1110</v>
      </c>
      <c r="S21" s="286">
        <f t="shared" si="3"/>
        <v>1110</v>
      </c>
      <c r="T21" s="287">
        <f t="shared" si="1"/>
        <v>185</v>
      </c>
      <c r="U21" s="288">
        <f t="shared" si="4"/>
        <v>2</v>
      </c>
      <c r="V21" s="288">
        <f t="shared" si="2"/>
        <v>215</v>
      </c>
    </row>
    <row r="22" spans="1:26" s="275" customFormat="1" ht="18.75" thickBot="1">
      <c r="A22" s="413">
        <v>18</v>
      </c>
      <c r="B22" s="382" t="s">
        <v>98</v>
      </c>
      <c r="C22" s="383" t="s">
        <v>552</v>
      </c>
      <c r="D22" s="383" t="s">
        <v>37</v>
      </c>
      <c r="E22" s="384" t="s">
        <v>83</v>
      </c>
      <c r="F22" s="385" t="s">
        <v>92</v>
      </c>
      <c r="G22" s="386"/>
      <c r="H22" s="387">
        <v>138</v>
      </c>
      <c r="I22" s="388">
        <v>202</v>
      </c>
      <c r="J22" s="388">
        <v>205</v>
      </c>
      <c r="K22" s="389">
        <v>190</v>
      </c>
      <c r="L22" s="390">
        <v>165</v>
      </c>
      <c r="M22" s="388">
        <v>208</v>
      </c>
      <c r="N22" s="389"/>
      <c r="O22" s="389"/>
      <c r="P22" s="389"/>
      <c r="Q22" s="389"/>
      <c r="R22" s="391">
        <f t="shared" si="0"/>
        <v>1108</v>
      </c>
      <c r="S22" s="392">
        <f t="shared" si="3"/>
        <v>1108</v>
      </c>
      <c r="T22" s="393">
        <f t="shared" si="1"/>
        <v>184.66666666666666</v>
      </c>
      <c r="U22" s="394">
        <f>S22-$S$22</f>
        <v>0</v>
      </c>
      <c r="V22" s="394">
        <f t="shared" si="2"/>
        <v>208</v>
      </c>
    </row>
    <row r="23" spans="1:26" s="275" customFormat="1" ht="18">
      <c r="A23" s="322">
        <v>19</v>
      </c>
      <c r="B23" s="325" t="s">
        <v>98</v>
      </c>
      <c r="C23" s="324" t="s">
        <v>553</v>
      </c>
      <c r="D23" s="324" t="s">
        <v>37</v>
      </c>
      <c r="E23" s="395" t="s">
        <v>88</v>
      </c>
      <c r="F23" s="396" t="s">
        <v>92</v>
      </c>
      <c r="G23" s="362"/>
      <c r="H23" s="363">
        <v>146</v>
      </c>
      <c r="I23" s="379">
        <v>201</v>
      </c>
      <c r="J23" s="379">
        <v>222</v>
      </c>
      <c r="K23" s="379">
        <v>211</v>
      </c>
      <c r="L23" s="365">
        <v>151</v>
      </c>
      <c r="M23" s="364">
        <v>176</v>
      </c>
      <c r="N23" s="364"/>
      <c r="O23" s="364"/>
      <c r="P23" s="364"/>
      <c r="Q23" s="364"/>
      <c r="R23" s="366">
        <f t="shared" si="0"/>
        <v>1107</v>
      </c>
      <c r="S23" s="367">
        <f t="shared" si="3"/>
        <v>1107</v>
      </c>
      <c r="T23" s="368">
        <f t="shared" si="1"/>
        <v>184.5</v>
      </c>
      <c r="U23" s="369">
        <f t="shared" ref="U23:U56" si="5">S23-$S$22</f>
        <v>-1</v>
      </c>
      <c r="V23" s="369">
        <f t="shared" si="2"/>
        <v>222</v>
      </c>
    </row>
    <row r="24" spans="1:26" s="275" customFormat="1" ht="18">
      <c r="A24" s="276">
        <v>20</v>
      </c>
      <c r="B24" s="345" t="s">
        <v>96</v>
      </c>
      <c r="C24" s="346" t="s">
        <v>91</v>
      </c>
      <c r="D24" s="346" t="s">
        <v>37</v>
      </c>
      <c r="E24" s="397" t="s">
        <v>78</v>
      </c>
      <c r="F24" s="398" t="s">
        <v>16</v>
      </c>
      <c r="G24" s="349"/>
      <c r="H24" s="354">
        <v>170</v>
      </c>
      <c r="I24" s="351">
        <v>188</v>
      </c>
      <c r="J24" s="351">
        <v>179</v>
      </c>
      <c r="K24" s="351">
        <v>159</v>
      </c>
      <c r="L24" s="353">
        <v>235</v>
      </c>
      <c r="M24" s="351">
        <v>170</v>
      </c>
      <c r="N24" s="283"/>
      <c r="O24" s="283"/>
      <c r="P24" s="283"/>
      <c r="Q24" s="283"/>
      <c r="R24" s="285">
        <f t="shared" si="0"/>
        <v>1101</v>
      </c>
      <c r="S24" s="286">
        <f t="shared" si="3"/>
        <v>1101</v>
      </c>
      <c r="T24" s="287">
        <f t="shared" si="1"/>
        <v>183.5</v>
      </c>
      <c r="U24" s="288">
        <f t="shared" si="5"/>
        <v>-7</v>
      </c>
      <c r="V24" s="288">
        <f t="shared" si="2"/>
        <v>235</v>
      </c>
    </row>
    <row r="25" spans="1:26" s="275" customFormat="1" ht="18">
      <c r="A25" s="276">
        <v>21</v>
      </c>
      <c r="B25" s="337" t="s">
        <v>97</v>
      </c>
      <c r="C25" s="338" t="s">
        <v>159</v>
      </c>
      <c r="D25" s="338" t="s">
        <v>37</v>
      </c>
      <c r="E25" s="399" t="s">
        <v>73</v>
      </c>
      <c r="F25" s="400" t="s">
        <v>19</v>
      </c>
      <c r="G25" s="341"/>
      <c r="H25" s="342">
        <v>162</v>
      </c>
      <c r="I25" s="283">
        <v>192</v>
      </c>
      <c r="J25" s="283">
        <v>168</v>
      </c>
      <c r="K25" s="283">
        <v>189</v>
      </c>
      <c r="L25" s="344">
        <v>206</v>
      </c>
      <c r="M25" s="283">
        <v>173</v>
      </c>
      <c r="N25" s="283"/>
      <c r="O25" s="283"/>
      <c r="P25" s="283"/>
      <c r="Q25" s="283"/>
      <c r="R25" s="285">
        <f t="shared" si="0"/>
        <v>1090</v>
      </c>
      <c r="S25" s="286">
        <f t="shared" si="3"/>
        <v>1090</v>
      </c>
      <c r="T25" s="287">
        <f t="shared" si="1"/>
        <v>181.66666666666666</v>
      </c>
      <c r="U25" s="288">
        <f t="shared" si="5"/>
        <v>-18</v>
      </c>
      <c r="V25" s="288">
        <f t="shared" si="2"/>
        <v>206</v>
      </c>
    </row>
    <row r="26" spans="1:26" s="275" customFormat="1" ht="18">
      <c r="A26" s="276">
        <v>22</v>
      </c>
      <c r="B26" s="337" t="s">
        <v>97</v>
      </c>
      <c r="C26" s="338" t="s">
        <v>160</v>
      </c>
      <c r="D26" s="338" t="s">
        <v>37</v>
      </c>
      <c r="E26" s="399" t="s">
        <v>69</v>
      </c>
      <c r="F26" s="400" t="s">
        <v>16</v>
      </c>
      <c r="G26" s="341"/>
      <c r="H26" s="342">
        <v>191</v>
      </c>
      <c r="I26" s="283">
        <v>179</v>
      </c>
      <c r="J26" s="283">
        <v>184</v>
      </c>
      <c r="K26" s="283">
        <v>161</v>
      </c>
      <c r="L26" s="344">
        <v>210</v>
      </c>
      <c r="M26" s="283">
        <v>154</v>
      </c>
      <c r="N26" s="283"/>
      <c r="O26" s="283"/>
      <c r="P26" s="283"/>
      <c r="Q26" s="283"/>
      <c r="R26" s="285">
        <f t="shared" si="0"/>
        <v>1079</v>
      </c>
      <c r="S26" s="286">
        <f t="shared" si="3"/>
        <v>1079</v>
      </c>
      <c r="T26" s="287">
        <f t="shared" si="1"/>
        <v>179.83333333333334</v>
      </c>
      <c r="U26" s="288">
        <f t="shared" si="5"/>
        <v>-29</v>
      </c>
      <c r="V26" s="288">
        <f t="shared" si="2"/>
        <v>210</v>
      </c>
    </row>
    <row r="27" spans="1:26" s="275" customFormat="1" ht="18">
      <c r="A27" s="276">
        <v>23</v>
      </c>
      <c r="B27" s="277" t="s">
        <v>98</v>
      </c>
      <c r="C27" s="278" t="s">
        <v>157</v>
      </c>
      <c r="D27" s="278" t="s">
        <v>37</v>
      </c>
      <c r="E27" s="279" t="s">
        <v>74</v>
      </c>
      <c r="F27" s="280" t="s">
        <v>92</v>
      </c>
      <c r="G27" s="281"/>
      <c r="H27" s="282">
        <v>190</v>
      </c>
      <c r="I27" s="283">
        <v>181</v>
      </c>
      <c r="J27" s="283">
        <v>152</v>
      </c>
      <c r="K27" s="283">
        <v>191</v>
      </c>
      <c r="L27" s="284">
        <v>171</v>
      </c>
      <c r="M27" s="283">
        <v>188</v>
      </c>
      <c r="N27" s="283"/>
      <c r="O27" s="283"/>
      <c r="P27" s="283"/>
      <c r="Q27" s="283"/>
      <c r="R27" s="285">
        <f t="shared" si="0"/>
        <v>1073</v>
      </c>
      <c r="S27" s="286">
        <f t="shared" si="3"/>
        <v>1073</v>
      </c>
      <c r="T27" s="287">
        <f t="shared" si="1"/>
        <v>178.83333333333334</v>
      </c>
      <c r="U27" s="288">
        <f t="shared" si="5"/>
        <v>-35</v>
      </c>
      <c r="V27" s="288">
        <f t="shared" si="2"/>
        <v>191</v>
      </c>
    </row>
    <row r="28" spans="1:26" s="275" customFormat="1" ht="18">
      <c r="A28" s="276">
        <v>24</v>
      </c>
      <c r="B28" s="345" t="s">
        <v>96</v>
      </c>
      <c r="C28" s="346" t="s">
        <v>103</v>
      </c>
      <c r="D28" s="346" t="s">
        <v>32</v>
      </c>
      <c r="E28" s="397" t="s">
        <v>139</v>
      </c>
      <c r="F28" s="398" t="s">
        <v>92</v>
      </c>
      <c r="G28" s="349">
        <v>8</v>
      </c>
      <c r="H28" s="354">
        <v>165</v>
      </c>
      <c r="I28" s="351">
        <v>132</v>
      </c>
      <c r="J28" s="351">
        <v>156</v>
      </c>
      <c r="K28" s="351">
        <v>172</v>
      </c>
      <c r="L28" s="355">
        <v>187</v>
      </c>
      <c r="M28" s="352">
        <v>204</v>
      </c>
      <c r="N28" s="283"/>
      <c r="O28" s="283"/>
      <c r="P28" s="283"/>
      <c r="Q28" s="283"/>
      <c r="R28" s="285">
        <f t="shared" si="0"/>
        <v>1016</v>
      </c>
      <c r="S28" s="286">
        <f t="shared" si="3"/>
        <v>1064</v>
      </c>
      <c r="T28" s="287">
        <f t="shared" si="1"/>
        <v>169.33333333333334</v>
      </c>
      <c r="U28" s="288">
        <f t="shared" si="5"/>
        <v>-44</v>
      </c>
      <c r="V28" s="288">
        <f t="shared" si="2"/>
        <v>204</v>
      </c>
    </row>
    <row r="29" spans="1:26" s="275" customFormat="1" ht="18">
      <c r="A29" s="276">
        <v>25</v>
      </c>
      <c r="B29" s="277" t="s">
        <v>98</v>
      </c>
      <c r="C29" s="278" t="s">
        <v>555</v>
      </c>
      <c r="D29" s="278" t="s">
        <v>32</v>
      </c>
      <c r="E29" s="279" t="s">
        <v>77</v>
      </c>
      <c r="F29" s="280" t="s">
        <v>16</v>
      </c>
      <c r="G29" s="281">
        <v>8</v>
      </c>
      <c r="H29" s="282">
        <v>179</v>
      </c>
      <c r="I29" s="283">
        <v>215</v>
      </c>
      <c r="J29" s="283">
        <v>155</v>
      </c>
      <c r="K29" s="283">
        <v>118</v>
      </c>
      <c r="L29" s="284">
        <v>169</v>
      </c>
      <c r="M29" s="283">
        <v>179</v>
      </c>
      <c r="N29" s="283"/>
      <c r="O29" s="283"/>
      <c r="P29" s="283"/>
      <c r="Q29" s="283"/>
      <c r="R29" s="285">
        <f t="shared" si="0"/>
        <v>1015</v>
      </c>
      <c r="S29" s="286">
        <f t="shared" si="3"/>
        <v>1063</v>
      </c>
      <c r="T29" s="287">
        <f t="shared" si="1"/>
        <v>169.16666666666666</v>
      </c>
      <c r="U29" s="288">
        <f t="shared" si="5"/>
        <v>-45</v>
      </c>
      <c r="V29" s="288">
        <f t="shared" si="2"/>
        <v>215</v>
      </c>
    </row>
    <row r="30" spans="1:26" s="275" customFormat="1" ht="18">
      <c r="A30" s="276">
        <v>26</v>
      </c>
      <c r="B30" s="345" t="s">
        <v>96</v>
      </c>
      <c r="C30" s="346" t="s">
        <v>158</v>
      </c>
      <c r="D30" s="346" t="s">
        <v>37</v>
      </c>
      <c r="E30" s="397" t="s">
        <v>152</v>
      </c>
      <c r="F30" s="398" t="s">
        <v>92</v>
      </c>
      <c r="G30" s="349"/>
      <c r="H30" s="354">
        <v>168</v>
      </c>
      <c r="I30" s="351">
        <v>162</v>
      </c>
      <c r="J30" s="351">
        <v>145</v>
      </c>
      <c r="K30" s="352">
        <v>207</v>
      </c>
      <c r="L30" s="355">
        <v>163</v>
      </c>
      <c r="M30" s="352">
        <v>211</v>
      </c>
      <c r="N30" s="283"/>
      <c r="O30" s="283"/>
      <c r="P30" s="283"/>
      <c r="Q30" s="283"/>
      <c r="R30" s="285">
        <f t="shared" si="0"/>
        <v>1056</v>
      </c>
      <c r="S30" s="286">
        <f t="shared" si="3"/>
        <v>1056</v>
      </c>
      <c r="T30" s="287">
        <f t="shared" si="1"/>
        <v>176</v>
      </c>
      <c r="U30" s="288">
        <f t="shared" si="5"/>
        <v>-52</v>
      </c>
      <c r="V30" s="288">
        <f t="shared" si="2"/>
        <v>211</v>
      </c>
    </row>
    <row r="31" spans="1:26" s="275" customFormat="1" ht="18">
      <c r="A31" s="276">
        <v>27</v>
      </c>
      <c r="B31" s="277" t="s">
        <v>98</v>
      </c>
      <c r="C31" s="278" t="s">
        <v>550</v>
      </c>
      <c r="D31" s="278" t="s">
        <v>37</v>
      </c>
      <c r="E31" s="279" t="s">
        <v>422</v>
      </c>
      <c r="F31" s="280" t="s">
        <v>92</v>
      </c>
      <c r="G31" s="281"/>
      <c r="H31" s="282">
        <v>170</v>
      </c>
      <c r="I31" s="283">
        <v>210</v>
      </c>
      <c r="J31" s="283">
        <v>174</v>
      </c>
      <c r="K31" s="283">
        <v>150</v>
      </c>
      <c r="L31" s="284">
        <v>175</v>
      </c>
      <c r="M31" s="283">
        <v>174</v>
      </c>
      <c r="N31" s="283"/>
      <c r="O31" s="283"/>
      <c r="P31" s="283"/>
      <c r="Q31" s="283"/>
      <c r="R31" s="285">
        <f t="shared" si="0"/>
        <v>1053</v>
      </c>
      <c r="S31" s="286">
        <f t="shared" si="3"/>
        <v>1053</v>
      </c>
      <c r="T31" s="287">
        <f t="shared" si="1"/>
        <v>175.5</v>
      </c>
      <c r="U31" s="288">
        <f t="shared" si="5"/>
        <v>-55</v>
      </c>
      <c r="V31" s="288">
        <f t="shared" si="2"/>
        <v>210</v>
      </c>
    </row>
    <row r="32" spans="1:26" s="275" customFormat="1" ht="18">
      <c r="A32" s="276">
        <v>28</v>
      </c>
      <c r="B32" s="277" t="s">
        <v>98</v>
      </c>
      <c r="C32" s="278" t="s">
        <v>161</v>
      </c>
      <c r="D32" s="278" t="s">
        <v>32</v>
      </c>
      <c r="E32" s="279" t="s">
        <v>162</v>
      </c>
      <c r="F32" s="280" t="s">
        <v>17</v>
      </c>
      <c r="G32" s="281">
        <v>8</v>
      </c>
      <c r="H32" s="282">
        <v>166</v>
      </c>
      <c r="I32" s="283">
        <v>161</v>
      </c>
      <c r="J32" s="283">
        <v>133</v>
      </c>
      <c r="K32" s="283">
        <v>147</v>
      </c>
      <c r="L32" s="284">
        <v>198</v>
      </c>
      <c r="M32" s="283">
        <v>199</v>
      </c>
      <c r="N32" s="283"/>
      <c r="O32" s="283"/>
      <c r="P32" s="283"/>
      <c r="Q32" s="283"/>
      <c r="R32" s="285">
        <f t="shared" si="0"/>
        <v>1004</v>
      </c>
      <c r="S32" s="286">
        <f t="shared" si="3"/>
        <v>1052</v>
      </c>
      <c r="T32" s="287">
        <f t="shared" si="1"/>
        <v>167.33333333333334</v>
      </c>
      <c r="U32" s="288">
        <f t="shared" si="5"/>
        <v>-56</v>
      </c>
      <c r="V32" s="288">
        <f t="shared" si="2"/>
        <v>199</v>
      </c>
    </row>
    <row r="33" spans="1:22" s="275" customFormat="1" ht="18">
      <c r="A33" s="276">
        <v>29</v>
      </c>
      <c r="B33" s="337" t="s">
        <v>97</v>
      </c>
      <c r="C33" s="338" t="s">
        <v>158</v>
      </c>
      <c r="D33" s="338" t="s">
        <v>37</v>
      </c>
      <c r="E33" s="399" t="s">
        <v>317</v>
      </c>
      <c r="F33" s="400" t="s">
        <v>16</v>
      </c>
      <c r="G33" s="341"/>
      <c r="H33" s="342">
        <v>150</v>
      </c>
      <c r="I33" s="283">
        <v>153</v>
      </c>
      <c r="J33" s="283">
        <v>158</v>
      </c>
      <c r="K33" s="283">
        <v>189</v>
      </c>
      <c r="L33" s="284">
        <v>179</v>
      </c>
      <c r="M33" s="343">
        <v>209</v>
      </c>
      <c r="N33" s="283"/>
      <c r="O33" s="283"/>
      <c r="P33" s="283"/>
      <c r="Q33" s="283"/>
      <c r="R33" s="285">
        <f t="shared" si="0"/>
        <v>1038</v>
      </c>
      <c r="S33" s="286">
        <f t="shared" si="3"/>
        <v>1038</v>
      </c>
      <c r="T33" s="287">
        <f t="shared" si="1"/>
        <v>173</v>
      </c>
      <c r="U33" s="288">
        <f t="shared" si="5"/>
        <v>-70</v>
      </c>
      <c r="V33" s="288">
        <f t="shared" si="2"/>
        <v>209</v>
      </c>
    </row>
    <row r="34" spans="1:22" s="275" customFormat="1" ht="18">
      <c r="A34" s="276">
        <v>30</v>
      </c>
      <c r="B34" s="337" t="s">
        <v>97</v>
      </c>
      <c r="C34" s="338" t="s">
        <v>552</v>
      </c>
      <c r="D34" s="338" t="s">
        <v>37</v>
      </c>
      <c r="E34" s="399" t="s">
        <v>155</v>
      </c>
      <c r="F34" s="400" t="s">
        <v>92</v>
      </c>
      <c r="G34" s="341"/>
      <c r="H34" s="342">
        <v>161</v>
      </c>
      <c r="I34" s="283">
        <v>186</v>
      </c>
      <c r="J34" s="283">
        <v>185</v>
      </c>
      <c r="K34" s="283">
        <v>179</v>
      </c>
      <c r="L34" s="284">
        <v>159</v>
      </c>
      <c r="M34" s="283">
        <v>164</v>
      </c>
      <c r="N34" s="401"/>
      <c r="O34" s="401"/>
      <c r="P34" s="401"/>
      <c r="Q34" s="401"/>
      <c r="R34" s="285">
        <f t="shared" si="0"/>
        <v>1034</v>
      </c>
      <c r="S34" s="286">
        <f t="shared" si="3"/>
        <v>1034</v>
      </c>
      <c r="T34" s="287">
        <f t="shared" si="1"/>
        <v>172.33333333333334</v>
      </c>
      <c r="U34" s="288">
        <f t="shared" si="5"/>
        <v>-74</v>
      </c>
      <c r="V34" s="288">
        <f t="shared" si="2"/>
        <v>186</v>
      </c>
    </row>
    <row r="35" spans="1:22" s="275" customFormat="1" ht="18">
      <c r="A35" s="276">
        <v>31</v>
      </c>
      <c r="B35" s="345" t="s">
        <v>96</v>
      </c>
      <c r="C35" s="346" t="s">
        <v>159</v>
      </c>
      <c r="D35" s="346" t="s">
        <v>37</v>
      </c>
      <c r="E35" s="397" t="s">
        <v>82</v>
      </c>
      <c r="F35" s="398" t="s">
        <v>92</v>
      </c>
      <c r="G35" s="349"/>
      <c r="H35" s="354">
        <v>185</v>
      </c>
      <c r="I35" s="351">
        <v>162</v>
      </c>
      <c r="J35" s="351">
        <v>160</v>
      </c>
      <c r="K35" s="351">
        <v>132</v>
      </c>
      <c r="L35" s="355">
        <v>181</v>
      </c>
      <c r="M35" s="351">
        <v>190</v>
      </c>
      <c r="N35" s="283"/>
      <c r="O35" s="283"/>
      <c r="P35" s="283"/>
      <c r="Q35" s="283"/>
      <c r="R35" s="285">
        <f t="shared" si="0"/>
        <v>1010</v>
      </c>
      <c r="S35" s="286">
        <f t="shared" si="3"/>
        <v>1010</v>
      </c>
      <c r="T35" s="287">
        <f t="shared" si="1"/>
        <v>168.33333333333334</v>
      </c>
      <c r="U35" s="288">
        <f t="shared" si="5"/>
        <v>-98</v>
      </c>
      <c r="V35" s="288">
        <f t="shared" si="2"/>
        <v>190</v>
      </c>
    </row>
    <row r="36" spans="1:22" s="275" customFormat="1" ht="18">
      <c r="A36" s="276">
        <v>32</v>
      </c>
      <c r="B36" s="345" t="s">
        <v>96</v>
      </c>
      <c r="C36" s="346" t="s">
        <v>160</v>
      </c>
      <c r="D36" s="346" t="s">
        <v>37</v>
      </c>
      <c r="E36" s="397" t="s">
        <v>143</v>
      </c>
      <c r="F36" s="398" t="s">
        <v>17</v>
      </c>
      <c r="G36" s="349"/>
      <c r="H36" s="354">
        <v>199</v>
      </c>
      <c r="I36" s="351">
        <v>177</v>
      </c>
      <c r="J36" s="351">
        <v>165</v>
      </c>
      <c r="K36" s="351">
        <v>167</v>
      </c>
      <c r="L36" s="355">
        <v>141</v>
      </c>
      <c r="M36" s="351">
        <v>152</v>
      </c>
      <c r="N36" s="283"/>
      <c r="O36" s="283"/>
      <c r="P36" s="283"/>
      <c r="Q36" s="283"/>
      <c r="R36" s="285">
        <f t="shared" si="0"/>
        <v>1001</v>
      </c>
      <c r="S36" s="286">
        <f t="shared" si="3"/>
        <v>1001</v>
      </c>
      <c r="T36" s="287">
        <f t="shared" si="1"/>
        <v>166.83333333333334</v>
      </c>
      <c r="U36" s="288">
        <f t="shared" si="5"/>
        <v>-107</v>
      </c>
      <c r="V36" s="288">
        <f t="shared" si="2"/>
        <v>199</v>
      </c>
    </row>
    <row r="37" spans="1:22" s="275" customFormat="1" ht="18">
      <c r="A37" s="276">
        <v>33</v>
      </c>
      <c r="B37" s="345" t="s">
        <v>96</v>
      </c>
      <c r="C37" s="402" t="s">
        <v>100</v>
      </c>
      <c r="D37" s="402" t="s">
        <v>37</v>
      </c>
      <c r="E37" s="397" t="s">
        <v>116</v>
      </c>
      <c r="F37" s="398" t="s">
        <v>16</v>
      </c>
      <c r="G37" s="349"/>
      <c r="H37" s="351">
        <v>157</v>
      </c>
      <c r="I37" s="351">
        <v>137</v>
      </c>
      <c r="J37" s="351">
        <v>173</v>
      </c>
      <c r="K37" s="352">
        <v>200</v>
      </c>
      <c r="L37" s="355">
        <v>185</v>
      </c>
      <c r="M37" s="351">
        <v>143</v>
      </c>
      <c r="N37" s="283"/>
      <c r="O37" s="283"/>
      <c r="P37" s="283"/>
      <c r="Q37" s="283"/>
      <c r="R37" s="285">
        <f t="shared" si="0"/>
        <v>995</v>
      </c>
      <c r="S37" s="286">
        <f t="shared" si="3"/>
        <v>995</v>
      </c>
      <c r="T37" s="287">
        <f t="shared" si="1"/>
        <v>165.83333333333334</v>
      </c>
      <c r="U37" s="288">
        <f t="shared" si="5"/>
        <v>-113</v>
      </c>
      <c r="V37" s="288">
        <f t="shared" si="2"/>
        <v>200</v>
      </c>
    </row>
    <row r="38" spans="1:22" s="275" customFormat="1" ht="18">
      <c r="A38" s="276">
        <v>34</v>
      </c>
      <c r="B38" s="345" t="s">
        <v>96</v>
      </c>
      <c r="C38" s="346" t="s">
        <v>90</v>
      </c>
      <c r="D38" s="346" t="s">
        <v>37</v>
      </c>
      <c r="E38" s="397" t="s">
        <v>141</v>
      </c>
      <c r="F38" s="398" t="s">
        <v>17</v>
      </c>
      <c r="G38" s="349"/>
      <c r="H38" s="350">
        <v>215</v>
      </c>
      <c r="I38" s="351">
        <v>170</v>
      </c>
      <c r="J38" s="351">
        <v>162</v>
      </c>
      <c r="K38" s="351">
        <v>153</v>
      </c>
      <c r="L38" s="355">
        <v>135</v>
      </c>
      <c r="M38" s="351">
        <v>158</v>
      </c>
      <c r="N38" s="283"/>
      <c r="O38" s="283"/>
      <c r="P38" s="283"/>
      <c r="Q38" s="283"/>
      <c r="R38" s="285">
        <f t="shared" si="0"/>
        <v>993</v>
      </c>
      <c r="S38" s="286">
        <f t="shared" si="3"/>
        <v>993</v>
      </c>
      <c r="T38" s="287">
        <f t="shared" si="1"/>
        <v>165.5</v>
      </c>
      <c r="U38" s="288">
        <f t="shared" si="5"/>
        <v>-115</v>
      </c>
      <c r="V38" s="288">
        <f t="shared" si="2"/>
        <v>215</v>
      </c>
    </row>
    <row r="39" spans="1:22" s="275" customFormat="1" ht="18">
      <c r="A39" s="276">
        <v>35</v>
      </c>
      <c r="B39" s="345" t="s">
        <v>96</v>
      </c>
      <c r="C39" s="346" t="s">
        <v>161</v>
      </c>
      <c r="D39" s="346" t="s">
        <v>37</v>
      </c>
      <c r="E39" s="397" t="s">
        <v>153</v>
      </c>
      <c r="F39" s="398" t="s">
        <v>17</v>
      </c>
      <c r="G39" s="349"/>
      <c r="H39" s="354">
        <v>178</v>
      </c>
      <c r="I39" s="351">
        <v>155</v>
      </c>
      <c r="J39" s="351">
        <v>155</v>
      </c>
      <c r="K39" s="351">
        <v>197</v>
      </c>
      <c r="L39" s="355">
        <v>139</v>
      </c>
      <c r="M39" s="351">
        <v>154</v>
      </c>
      <c r="N39" s="343"/>
      <c r="O39" s="343"/>
      <c r="P39" s="343"/>
      <c r="Q39" s="343"/>
      <c r="R39" s="285">
        <f t="shared" si="0"/>
        <v>978</v>
      </c>
      <c r="S39" s="286">
        <f t="shared" si="3"/>
        <v>978</v>
      </c>
      <c r="T39" s="287">
        <f t="shared" si="1"/>
        <v>163</v>
      </c>
      <c r="U39" s="288">
        <f t="shared" si="5"/>
        <v>-130</v>
      </c>
      <c r="V39" s="288">
        <f t="shared" si="2"/>
        <v>197</v>
      </c>
    </row>
    <row r="40" spans="1:22" s="275" customFormat="1" ht="18">
      <c r="A40" s="276">
        <v>36</v>
      </c>
      <c r="B40" s="277" t="s">
        <v>98</v>
      </c>
      <c r="C40" s="278" t="s">
        <v>160</v>
      </c>
      <c r="D40" s="278" t="s">
        <v>37</v>
      </c>
      <c r="E40" s="403" t="s">
        <v>70</v>
      </c>
      <c r="F40" s="404" t="s">
        <v>16</v>
      </c>
      <c r="G40" s="281"/>
      <c r="H40" s="282">
        <v>184</v>
      </c>
      <c r="I40" s="283">
        <v>180</v>
      </c>
      <c r="J40" s="283">
        <v>143</v>
      </c>
      <c r="K40" s="352">
        <v>201</v>
      </c>
      <c r="L40" s="353">
        <v>211</v>
      </c>
      <c r="M40" s="283">
        <v>182</v>
      </c>
      <c r="N40" s="283"/>
      <c r="O40" s="283"/>
      <c r="P40" s="283"/>
      <c r="Q40" s="283"/>
      <c r="R40" s="285">
        <f t="shared" si="0"/>
        <v>1101</v>
      </c>
      <c r="S40" s="286"/>
      <c r="T40" s="287">
        <f t="shared" si="1"/>
        <v>0</v>
      </c>
      <c r="U40" s="288">
        <f t="shared" si="5"/>
        <v>-1108</v>
      </c>
      <c r="V40" s="288">
        <f t="shared" si="2"/>
        <v>211</v>
      </c>
    </row>
    <row r="41" spans="1:22" s="275" customFormat="1" ht="18">
      <c r="A41" s="276">
        <v>37</v>
      </c>
      <c r="B41" s="337" t="s">
        <v>97</v>
      </c>
      <c r="C41" s="338" t="s">
        <v>106</v>
      </c>
      <c r="D41" s="338" t="s">
        <v>32</v>
      </c>
      <c r="E41" s="405" t="s">
        <v>164</v>
      </c>
      <c r="F41" s="406" t="s">
        <v>16</v>
      </c>
      <c r="G41" s="341"/>
      <c r="H41" s="342">
        <v>135</v>
      </c>
      <c r="I41" s="343">
        <v>218</v>
      </c>
      <c r="J41" s="343">
        <v>206</v>
      </c>
      <c r="K41" s="283">
        <v>161</v>
      </c>
      <c r="L41" s="284">
        <v>193</v>
      </c>
      <c r="M41" s="343">
        <v>226</v>
      </c>
      <c r="N41" s="283"/>
      <c r="O41" s="283"/>
      <c r="P41" s="283"/>
      <c r="Q41" s="283"/>
      <c r="R41" s="285">
        <f t="shared" si="0"/>
        <v>1139</v>
      </c>
      <c r="S41" s="286"/>
      <c r="T41" s="287">
        <f t="shared" si="1"/>
        <v>0</v>
      </c>
      <c r="U41" s="288">
        <f t="shared" si="5"/>
        <v>-1108</v>
      </c>
      <c r="V41" s="288">
        <f t="shared" si="2"/>
        <v>226</v>
      </c>
    </row>
    <row r="42" spans="1:22" s="275" customFormat="1" ht="18">
      <c r="A42" s="276">
        <v>38</v>
      </c>
      <c r="B42" s="277" t="s">
        <v>98</v>
      </c>
      <c r="C42" s="278" t="s">
        <v>551</v>
      </c>
      <c r="D42" s="278" t="s">
        <v>32</v>
      </c>
      <c r="E42" s="403" t="s">
        <v>139</v>
      </c>
      <c r="F42" s="404" t="s">
        <v>92</v>
      </c>
      <c r="G42" s="281">
        <v>8</v>
      </c>
      <c r="H42" s="282">
        <v>159</v>
      </c>
      <c r="I42" s="283">
        <v>134</v>
      </c>
      <c r="J42" s="283">
        <v>157</v>
      </c>
      <c r="K42" s="283">
        <v>141</v>
      </c>
      <c r="L42" s="284">
        <v>150</v>
      </c>
      <c r="M42" s="283">
        <v>139</v>
      </c>
      <c r="N42" s="283"/>
      <c r="O42" s="283"/>
      <c r="P42" s="283"/>
      <c r="Q42" s="283"/>
      <c r="R42" s="285">
        <f t="shared" si="0"/>
        <v>880</v>
      </c>
      <c r="S42" s="286"/>
      <c r="T42" s="287">
        <f t="shared" si="1"/>
        <v>0</v>
      </c>
      <c r="U42" s="288">
        <f t="shared" si="5"/>
        <v>-1108</v>
      </c>
      <c r="V42" s="288">
        <f t="shared" si="2"/>
        <v>159</v>
      </c>
    </row>
    <row r="43" spans="1:22" s="275" customFormat="1" ht="18">
      <c r="A43" s="276">
        <v>39</v>
      </c>
      <c r="B43" s="277" t="s">
        <v>98</v>
      </c>
      <c r="C43" s="278" t="s">
        <v>554</v>
      </c>
      <c r="D43" s="278" t="s">
        <v>37</v>
      </c>
      <c r="E43" s="403" t="s">
        <v>73</v>
      </c>
      <c r="F43" s="404" t="s">
        <v>19</v>
      </c>
      <c r="G43" s="281"/>
      <c r="H43" s="282">
        <v>154</v>
      </c>
      <c r="I43" s="283">
        <v>184</v>
      </c>
      <c r="J43" s="283">
        <v>198</v>
      </c>
      <c r="K43" s="283">
        <v>192</v>
      </c>
      <c r="L43" s="284">
        <v>143</v>
      </c>
      <c r="M43" s="283">
        <v>211</v>
      </c>
      <c r="N43" s="283"/>
      <c r="O43" s="283"/>
      <c r="P43" s="283"/>
      <c r="Q43" s="283"/>
      <c r="R43" s="285">
        <f t="shared" si="0"/>
        <v>1082</v>
      </c>
      <c r="S43" s="286"/>
      <c r="T43" s="287">
        <f t="shared" si="1"/>
        <v>0</v>
      </c>
      <c r="U43" s="288">
        <f t="shared" si="5"/>
        <v>-1108</v>
      </c>
      <c r="V43" s="288">
        <f t="shared" si="2"/>
        <v>211</v>
      </c>
    </row>
    <row r="44" spans="1:22" s="275" customFormat="1" ht="18">
      <c r="A44" s="276">
        <v>40</v>
      </c>
      <c r="B44" s="277" t="s">
        <v>98</v>
      </c>
      <c r="C44" s="278" t="s">
        <v>158</v>
      </c>
      <c r="D44" s="278" t="s">
        <v>37</v>
      </c>
      <c r="E44" s="403" t="s">
        <v>154</v>
      </c>
      <c r="F44" s="404" t="s">
        <v>92</v>
      </c>
      <c r="G44" s="281"/>
      <c r="H44" s="282">
        <v>177</v>
      </c>
      <c r="I44" s="283">
        <v>144</v>
      </c>
      <c r="J44" s="352">
        <v>205</v>
      </c>
      <c r="K44" s="283">
        <v>170</v>
      </c>
      <c r="L44" s="284">
        <v>171</v>
      </c>
      <c r="M44" s="283">
        <v>170</v>
      </c>
      <c r="N44" s="283"/>
      <c r="O44" s="283"/>
      <c r="P44" s="283"/>
      <c r="Q44" s="283"/>
      <c r="R44" s="285">
        <f t="shared" si="0"/>
        <v>1037</v>
      </c>
      <c r="S44" s="286"/>
      <c r="T44" s="287">
        <f t="shared" si="1"/>
        <v>0</v>
      </c>
      <c r="U44" s="288">
        <f t="shared" si="5"/>
        <v>-1108</v>
      </c>
      <c r="V44" s="288">
        <f t="shared" si="2"/>
        <v>205</v>
      </c>
    </row>
    <row r="45" spans="1:22" s="275" customFormat="1" ht="18">
      <c r="A45" s="276">
        <v>41</v>
      </c>
      <c r="B45" s="277" t="s">
        <v>98</v>
      </c>
      <c r="C45" s="278" t="s">
        <v>104</v>
      </c>
      <c r="D45" s="278" t="s">
        <v>37</v>
      </c>
      <c r="E45" s="403" t="s">
        <v>317</v>
      </c>
      <c r="F45" s="404" t="s">
        <v>16</v>
      </c>
      <c r="G45" s="281"/>
      <c r="H45" s="282">
        <v>125</v>
      </c>
      <c r="I45" s="352">
        <v>206</v>
      </c>
      <c r="J45" s="283">
        <v>138</v>
      </c>
      <c r="K45" s="283">
        <v>175</v>
      </c>
      <c r="L45" s="284">
        <v>165</v>
      </c>
      <c r="M45" s="283">
        <v>172</v>
      </c>
      <c r="N45" s="283"/>
      <c r="O45" s="283"/>
      <c r="P45" s="283"/>
      <c r="Q45" s="283"/>
      <c r="R45" s="285">
        <f t="shared" si="0"/>
        <v>981</v>
      </c>
      <c r="S45" s="286"/>
      <c r="T45" s="287">
        <f t="shared" si="1"/>
        <v>0</v>
      </c>
      <c r="U45" s="288">
        <f t="shared" si="5"/>
        <v>-1108</v>
      </c>
      <c r="V45" s="288">
        <f t="shared" si="2"/>
        <v>206</v>
      </c>
    </row>
    <row r="46" spans="1:22" s="275" customFormat="1" ht="18">
      <c r="A46" s="276">
        <v>42</v>
      </c>
      <c r="B46" s="277" t="s">
        <v>98</v>
      </c>
      <c r="C46" s="278" t="s">
        <v>91</v>
      </c>
      <c r="D46" s="278" t="s">
        <v>37</v>
      </c>
      <c r="E46" s="403" t="s">
        <v>138</v>
      </c>
      <c r="F46" s="404" t="s">
        <v>17</v>
      </c>
      <c r="G46" s="281"/>
      <c r="H46" s="282">
        <v>179</v>
      </c>
      <c r="I46" s="283">
        <v>191</v>
      </c>
      <c r="J46" s="283">
        <v>162</v>
      </c>
      <c r="K46" s="352">
        <v>209</v>
      </c>
      <c r="L46" s="284">
        <v>161</v>
      </c>
      <c r="M46" s="283">
        <v>215</v>
      </c>
      <c r="N46" s="283"/>
      <c r="O46" s="283"/>
      <c r="P46" s="283"/>
      <c r="Q46" s="283"/>
      <c r="R46" s="285">
        <f t="shared" si="0"/>
        <v>1117</v>
      </c>
      <c r="S46" s="286"/>
      <c r="T46" s="287">
        <f t="shared" si="1"/>
        <v>0</v>
      </c>
      <c r="U46" s="288">
        <f t="shared" si="5"/>
        <v>-1108</v>
      </c>
      <c r="V46" s="288">
        <f t="shared" si="2"/>
        <v>215</v>
      </c>
    </row>
    <row r="47" spans="1:22" s="275" customFormat="1" ht="18">
      <c r="A47" s="276">
        <v>43</v>
      </c>
      <c r="B47" s="277" t="s">
        <v>98</v>
      </c>
      <c r="C47" s="278" t="s">
        <v>102</v>
      </c>
      <c r="D47" s="278" t="s">
        <v>37</v>
      </c>
      <c r="E47" s="403" t="s">
        <v>82</v>
      </c>
      <c r="F47" s="404" t="s">
        <v>92</v>
      </c>
      <c r="G47" s="281"/>
      <c r="H47" s="282">
        <v>135</v>
      </c>
      <c r="I47" s="283">
        <v>160</v>
      </c>
      <c r="J47" s="283">
        <v>182</v>
      </c>
      <c r="K47" s="283">
        <v>146</v>
      </c>
      <c r="L47" s="284">
        <v>164</v>
      </c>
      <c r="M47" s="283">
        <v>128</v>
      </c>
      <c r="N47" s="283"/>
      <c r="O47" s="283"/>
      <c r="P47" s="283"/>
      <c r="Q47" s="283"/>
      <c r="R47" s="285">
        <f t="shared" si="0"/>
        <v>915</v>
      </c>
      <c r="S47" s="286"/>
      <c r="T47" s="287">
        <f t="shared" si="1"/>
        <v>0</v>
      </c>
      <c r="U47" s="288">
        <f t="shared" si="5"/>
        <v>-1108</v>
      </c>
      <c r="V47" s="288">
        <f t="shared" si="2"/>
        <v>182</v>
      </c>
    </row>
    <row r="48" spans="1:22" s="275" customFormat="1" ht="18">
      <c r="A48" s="276">
        <v>44</v>
      </c>
      <c r="B48" s="337" t="s">
        <v>97</v>
      </c>
      <c r="C48" s="338" t="s">
        <v>91</v>
      </c>
      <c r="D48" s="338" t="s">
        <v>37</v>
      </c>
      <c r="E48" s="405" t="s">
        <v>76</v>
      </c>
      <c r="F48" s="406" t="s">
        <v>16</v>
      </c>
      <c r="G48" s="341"/>
      <c r="H48" s="342">
        <v>183</v>
      </c>
      <c r="I48" s="283">
        <v>146</v>
      </c>
      <c r="J48" s="283">
        <v>167</v>
      </c>
      <c r="K48" s="283">
        <v>182</v>
      </c>
      <c r="L48" s="344">
        <v>213</v>
      </c>
      <c r="M48" s="343">
        <v>204</v>
      </c>
      <c r="N48" s="283"/>
      <c r="O48" s="283"/>
      <c r="P48" s="283"/>
      <c r="Q48" s="283"/>
      <c r="R48" s="285">
        <f t="shared" si="0"/>
        <v>1095</v>
      </c>
      <c r="S48" s="286"/>
      <c r="T48" s="287">
        <f t="shared" si="1"/>
        <v>0</v>
      </c>
      <c r="U48" s="288">
        <f t="shared" si="5"/>
        <v>-1108</v>
      </c>
      <c r="V48" s="288">
        <f t="shared" si="2"/>
        <v>213</v>
      </c>
    </row>
    <row r="49" spans="1:22" s="275" customFormat="1" ht="18">
      <c r="A49" s="276">
        <v>45</v>
      </c>
      <c r="B49" s="277" t="s">
        <v>98</v>
      </c>
      <c r="C49" s="278" t="s">
        <v>90</v>
      </c>
      <c r="D49" s="278" t="s">
        <v>37</v>
      </c>
      <c r="E49" s="403" t="s">
        <v>85</v>
      </c>
      <c r="F49" s="404" t="s">
        <v>92</v>
      </c>
      <c r="G49" s="281"/>
      <c r="H49" s="282">
        <v>171</v>
      </c>
      <c r="I49" s="283">
        <v>123</v>
      </c>
      <c r="J49" s="283">
        <v>166</v>
      </c>
      <c r="K49" s="283">
        <v>180</v>
      </c>
      <c r="L49" s="284">
        <v>130</v>
      </c>
      <c r="M49" s="283">
        <v>180</v>
      </c>
      <c r="N49" s="283"/>
      <c r="O49" s="283"/>
      <c r="P49" s="283"/>
      <c r="Q49" s="283"/>
      <c r="R49" s="285">
        <f t="shared" si="0"/>
        <v>950</v>
      </c>
      <c r="S49" s="286"/>
      <c r="T49" s="287">
        <f t="shared" si="1"/>
        <v>0</v>
      </c>
      <c r="U49" s="288">
        <f t="shared" si="5"/>
        <v>-1108</v>
      </c>
      <c r="V49" s="288">
        <f t="shared" si="2"/>
        <v>180</v>
      </c>
    </row>
    <row r="50" spans="1:22" s="275" customFormat="1" ht="18">
      <c r="A50" s="276">
        <v>46</v>
      </c>
      <c r="B50" s="277" t="s">
        <v>97</v>
      </c>
      <c r="C50" s="278" t="s">
        <v>101</v>
      </c>
      <c r="D50" s="278" t="s">
        <v>37</v>
      </c>
      <c r="E50" s="403" t="s">
        <v>85</v>
      </c>
      <c r="F50" s="404" t="s">
        <v>92</v>
      </c>
      <c r="G50" s="281"/>
      <c r="H50" s="282">
        <v>157</v>
      </c>
      <c r="I50" s="283">
        <v>136</v>
      </c>
      <c r="J50" s="283">
        <v>157</v>
      </c>
      <c r="K50" s="283">
        <v>116</v>
      </c>
      <c r="L50" s="284">
        <v>137</v>
      </c>
      <c r="M50" s="283">
        <v>139</v>
      </c>
      <c r="N50" s="283"/>
      <c r="O50" s="283"/>
      <c r="P50" s="283"/>
      <c r="Q50" s="283"/>
      <c r="R50" s="285">
        <f t="shared" si="0"/>
        <v>842</v>
      </c>
      <c r="S50" s="286"/>
      <c r="T50" s="287">
        <f t="shared" si="1"/>
        <v>0</v>
      </c>
      <c r="U50" s="288">
        <f t="shared" si="5"/>
        <v>-1108</v>
      </c>
      <c r="V50" s="288">
        <f t="shared" si="2"/>
        <v>157</v>
      </c>
    </row>
    <row r="51" spans="1:22" s="275" customFormat="1" ht="18">
      <c r="A51" s="276">
        <v>47</v>
      </c>
      <c r="B51" s="337" t="s">
        <v>97</v>
      </c>
      <c r="C51" s="338" t="s">
        <v>90</v>
      </c>
      <c r="D51" s="338" t="s">
        <v>37</v>
      </c>
      <c r="E51" s="405" t="s">
        <v>86</v>
      </c>
      <c r="F51" s="406" t="s">
        <v>92</v>
      </c>
      <c r="G51" s="341"/>
      <c r="H51" s="342">
        <v>194</v>
      </c>
      <c r="I51" s="283">
        <v>159</v>
      </c>
      <c r="J51" s="283">
        <v>180</v>
      </c>
      <c r="K51" s="283">
        <v>195</v>
      </c>
      <c r="L51" s="284">
        <v>194</v>
      </c>
      <c r="M51" s="283">
        <v>166</v>
      </c>
      <c r="N51" s="283"/>
      <c r="O51" s="283"/>
      <c r="P51" s="283"/>
      <c r="Q51" s="283"/>
      <c r="R51" s="285">
        <f t="shared" si="0"/>
        <v>1088</v>
      </c>
      <c r="S51" s="286"/>
      <c r="T51" s="287">
        <f t="shared" si="1"/>
        <v>0</v>
      </c>
      <c r="U51" s="288">
        <f t="shared" si="5"/>
        <v>-1108</v>
      </c>
      <c r="V51" s="288">
        <f t="shared" si="2"/>
        <v>195</v>
      </c>
    </row>
    <row r="52" spans="1:22" s="275" customFormat="1" ht="18">
      <c r="A52" s="276">
        <v>48</v>
      </c>
      <c r="B52" s="277" t="s">
        <v>96</v>
      </c>
      <c r="C52" s="278" t="s">
        <v>157</v>
      </c>
      <c r="D52" s="278" t="s">
        <v>37</v>
      </c>
      <c r="E52" s="403" t="s">
        <v>86</v>
      </c>
      <c r="F52" s="404" t="s">
        <v>92</v>
      </c>
      <c r="G52" s="281"/>
      <c r="H52" s="282">
        <v>188</v>
      </c>
      <c r="I52" s="283">
        <v>173</v>
      </c>
      <c r="J52" s="352">
        <v>213</v>
      </c>
      <c r="K52" s="283">
        <v>143</v>
      </c>
      <c r="L52" s="284">
        <v>158</v>
      </c>
      <c r="M52" s="283">
        <v>192</v>
      </c>
      <c r="N52" s="283"/>
      <c r="O52" s="283"/>
      <c r="P52" s="283"/>
      <c r="Q52" s="283"/>
      <c r="R52" s="285">
        <f t="shared" si="0"/>
        <v>1067</v>
      </c>
      <c r="S52" s="286"/>
      <c r="T52" s="287">
        <f t="shared" si="1"/>
        <v>0</v>
      </c>
      <c r="U52" s="288">
        <f t="shared" si="5"/>
        <v>-1108</v>
      </c>
      <c r="V52" s="288">
        <f t="shared" si="2"/>
        <v>213</v>
      </c>
    </row>
    <row r="53" spans="1:22" s="275" customFormat="1" ht="18">
      <c r="A53" s="276">
        <v>49</v>
      </c>
      <c r="B53" s="277" t="s">
        <v>98</v>
      </c>
      <c r="C53" s="278" t="s">
        <v>101</v>
      </c>
      <c r="D53" s="278" t="s">
        <v>37</v>
      </c>
      <c r="E53" s="403" t="s">
        <v>163</v>
      </c>
      <c r="F53" s="404" t="s">
        <v>16</v>
      </c>
      <c r="G53" s="281"/>
      <c r="H53" s="464">
        <v>289</v>
      </c>
      <c r="I53" s="283">
        <v>104</v>
      </c>
      <c r="J53" s="283">
        <v>181</v>
      </c>
      <c r="K53" s="352">
        <v>211</v>
      </c>
      <c r="L53" s="284">
        <v>183</v>
      </c>
      <c r="M53" s="283">
        <v>188</v>
      </c>
      <c r="N53" s="283"/>
      <c r="O53" s="283"/>
      <c r="P53" s="283"/>
      <c r="Q53" s="283"/>
      <c r="R53" s="285">
        <f t="shared" si="0"/>
        <v>1156</v>
      </c>
      <c r="S53" s="286"/>
      <c r="T53" s="287">
        <f t="shared" si="1"/>
        <v>0</v>
      </c>
      <c r="U53" s="288">
        <f t="shared" si="5"/>
        <v>-1108</v>
      </c>
      <c r="V53" s="288">
        <f t="shared" si="2"/>
        <v>289</v>
      </c>
    </row>
    <row r="54" spans="1:22" s="275" customFormat="1" ht="18">
      <c r="A54" s="276">
        <v>50</v>
      </c>
      <c r="B54" s="337" t="s">
        <v>97</v>
      </c>
      <c r="C54" s="338" t="s">
        <v>161</v>
      </c>
      <c r="D54" s="338" t="s">
        <v>37</v>
      </c>
      <c r="E54" s="405" t="s">
        <v>88</v>
      </c>
      <c r="F54" s="406" t="s">
        <v>92</v>
      </c>
      <c r="G54" s="341"/>
      <c r="H54" s="359">
        <v>204</v>
      </c>
      <c r="I54" s="283">
        <v>153</v>
      </c>
      <c r="J54" s="283">
        <v>160</v>
      </c>
      <c r="K54" s="283">
        <v>191</v>
      </c>
      <c r="L54" s="284">
        <v>191</v>
      </c>
      <c r="M54" s="283">
        <v>194</v>
      </c>
      <c r="N54" s="283"/>
      <c r="O54" s="283"/>
      <c r="P54" s="283"/>
      <c r="Q54" s="283"/>
      <c r="R54" s="285">
        <f t="shared" si="0"/>
        <v>1093</v>
      </c>
      <c r="S54" s="286"/>
      <c r="T54" s="287">
        <f t="shared" si="1"/>
        <v>0</v>
      </c>
      <c r="U54" s="288">
        <f t="shared" si="5"/>
        <v>-1108</v>
      </c>
      <c r="V54" s="288">
        <f t="shared" si="2"/>
        <v>204</v>
      </c>
    </row>
    <row r="55" spans="1:22" s="275" customFormat="1" ht="18">
      <c r="A55" s="276">
        <v>51</v>
      </c>
      <c r="B55" s="345" t="s">
        <v>96</v>
      </c>
      <c r="C55" s="346" t="s">
        <v>106</v>
      </c>
      <c r="D55" s="346" t="s">
        <v>32</v>
      </c>
      <c r="E55" s="407" t="s">
        <v>81</v>
      </c>
      <c r="F55" s="408" t="s">
        <v>16</v>
      </c>
      <c r="G55" s="349">
        <v>8</v>
      </c>
      <c r="H55" s="354">
        <v>160</v>
      </c>
      <c r="I55" s="351">
        <v>185</v>
      </c>
      <c r="J55" s="351">
        <v>174</v>
      </c>
      <c r="K55" s="351">
        <v>187</v>
      </c>
      <c r="L55" s="353">
        <v>209</v>
      </c>
      <c r="M55" s="351">
        <v>169</v>
      </c>
      <c r="N55" s="343"/>
      <c r="O55" s="343"/>
      <c r="P55" s="343"/>
      <c r="Q55" s="343"/>
      <c r="R55" s="285">
        <f t="shared" si="0"/>
        <v>1084</v>
      </c>
      <c r="S55" s="286"/>
      <c r="T55" s="287">
        <f t="shared" si="1"/>
        <v>0</v>
      </c>
      <c r="U55" s="288">
        <f t="shared" si="5"/>
        <v>-1108</v>
      </c>
      <c r="V55" s="288">
        <f t="shared" si="2"/>
        <v>209</v>
      </c>
    </row>
    <row r="56" spans="1:22" s="275" customFormat="1" ht="18">
      <c r="A56" s="276">
        <v>52</v>
      </c>
      <c r="B56" s="337" t="s">
        <v>97</v>
      </c>
      <c r="C56" s="338" t="s">
        <v>551</v>
      </c>
      <c r="D56" s="338" t="s">
        <v>37</v>
      </c>
      <c r="E56" s="405" t="s">
        <v>83</v>
      </c>
      <c r="F56" s="406" t="s">
        <v>92</v>
      </c>
      <c r="G56" s="341"/>
      <c r="H56" s="342">
        <v>180</v>
      </c>
      <c r="I56" s="343">
        <v>204</v>
      </c>
      <c r="J56" s="283">
        <v>152</v>
      </c>
      <c r="K56" s="283">
        <v>180</v>
      </c>
      <c r="L56" s="284">
        <v>169</v>
      </c>
      <c r="M56" s="283">
        <v>219</v>
      </c>
      <c r="N56" s="283"/>
      <c r="O56" s="283"/>
      <c r="P56" s="283"/>
      <c r="Q56" s="283"/>
      <c r="R56" s="285">
        <f t="shared" si="0"/>
        <v>1104</v>
      </c>
      <c r="S56" s="286"/>
      <c r="T56" s="287">
        <f t="shared" si="1"/>
        <v>0</v>
      </c>
      <c r="U56" s="409">
        <f t="shared" si="5"/>
        <v>-1108</v>
      </c>
      <c r="V56" s="288">
        <f t="shared" si="2"/>
        <v>219</v>
      </c>
    </row>
    <row r="57" spans="1:22" s="275" customFormat="1" ht="18">
      <c r="A57" s="276">
        <v>53</v>
      </c>
      <c r="B57" s="345" t="s">
        <v>98</v>
      </c>
      <c r="C57" s="346" t="s">
        <v>103</v>
      </c>
      <c r="D57" s="346" t="s">
        <v>37</v>
      </c>
      <c r="E57" s="407" t="s">
        <v>78</v>
      </c>
      <c r="F57" s="408" t="s">
        <v>16</v>
      </c>
      <c r="G57" s="349"/>
      <c r="H57" s="354">
        <v>117</v>
      </c>
      <c r="I57" s="351">
        <v>168</v>
      </c>
      <c r="J57" s="351">
        <v>142</v>
      </c>
      <c r="K57" s="351">
        <v>0</v>
      </c>
      <c r="L57" s="284">
        <v>0</v>
      </c>
      <c r="M57" s="351">
        <v>0</v>
      </c>
      <c r="N57" s="343">
        <f>SUM(H57:M57)</f>
        <v>427</v>
      </c>
      <c r="O57" s="343">
        <f>COUNT(H57:M57)*G57+N57</f>
        <v>427</v>
      </c>
      <c r="P57" s="343">
        <f>IF(O57,AVERAGE(H57:M57),0)</f>
        <v>71.166666666666671</v>
      </c>
      <c r="Q57" s="343">
        <f>O57-$O$4</f>
        <v>427</v>
      </c>
      <c r="R57" s="285">
        <f>MAX(H57:M57)</f>
        <v>168</v>
      </c>
      <c r="S57" s="286"/>
      <c r="T57" s="287">
        <f>IF(S57,AVERAGE(H57:M57),0)</f>
        <v>0</v>
      </c>
      <c r="U57" s="409">
        <f>S57-$S$22</f>
        <v>-1108</v>
      </c>
      <c r="V57" s="288">
        <f>MAX(H57:M57)</f>
        <v>168</v>
      </c>
    </row>
  </sheetData>
  <sheetProtection selectLockedCells="1" selectUnlockedCells="1"/>
  <autoFilter ref="B3:V54">
    <sortState ref="B5:V56">
      <sortCondition descending="1" ref="S3:S54"/>
    </sortState>
  </autoFilter>
  <mergeCells count="1">
    <mergeCell ref="A2:J2"/>
  </mergeCells>
  <pageMargins left="0.43307086614173229" right="0.15748031496062992" top="0.78740157480314965" bottom="0.51181102362204722" header="0.11811023622047245" footer="0.43307086614173229"/>
  <pageSetup paperSize="9" scale="67" orientation="portrait" r:id="rId1"/>
  <headerFooter alignWithMargins="0">
    <oddHeader>&amp;C&amp;F&amp;R&amp;D / 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24"/>
  <sheetViews>
    <sheetView view="pageBreakPreview" zoomScale="85" zoomScaleNormal="90" zoomScaleSheetLayoutView="85" workbookViewId="0">
      <selection activeCell="O36" sqref="O36"/>
    </sheetView>
  </sheetViews>
  <sheetFormatPr defaultColWidth="8.85546875" defaultRowHeight="15"/>
  <cols>
    <col min="1" max="1" width="5.140625" style="254" customWidth="1"/>
    <col min="2" max="2" width="3.42578125" style="254" customWidth="1"/>
    <col min="3" max="3" width="3.28515625" style="254" customWidth="1"/>
    <col min="4" max="4" width="3" style="255" bestFit="1" customWidth="1"/>
    <col min="5" max="5" width="22.5703125" style="256" bestFit="1" customWidth="1"/>
    <col min="6" max="6" width="11.28515625" style="257" bestFit="1" customWidth="1"/>
    <col min="7" max="7" width="5.85546875" style="257" bestFit="1" customWidth="1"/>
    <col min="8" max="9" width="6.140625" style="254" customWidth="1"/>
    <col min="10" max="13" width="6.140625" style="258" customWidth="1"/>
    <col min="14" max="14" width="7.42578125" style="258" customWidth="1"/>
    <col min="15" max="15" width="11.85546875" style="258" bestFit="1" customWidth="1"/>
    <col min="16" max="16" width="6.85546875" style="259" bestFit="1" customWidth="1"/>
    <col min="17" max="17" width="6.28515625" style="260" bestFit="1" customWidth="1"/>
    <col min="18" max="18" width="6" style="261" bestFit="1" customWidth="1"/>
    <col min="19" max="16384" width="8.85546875" style="262"/>
  </cols>
  <sheetData>
    <row r="1" spans="1:18" ht="70.7" customHeight="1"/>
    <row r="2" spans="1:18" ht="20.25">
      <c r="A2" s="562" t="s">
        <v>563</v>
      </c>
      <c r="B2" s="562"/>
      <c r="C2" s="562"/>
      <c r="D2" s="563"/>
      <c r="E2" s="563"/>
      <c r="F2" s="564"/>
      <c r="G2" s="564"/>
      <c r="H2" s="564"/>
      <c r="I2" s="564"/>
      <c r="J2" s="564"/>
      <c r="K2" s="263"/>
      <c r="L2" s="263"/>
      <c r="M2" s="263"/>
      <c r="N2" s="264"/>
      <c r="R2" s="265">
        <f>MAX(H4:M24)</f>
        <v>289</v>
      </c>
    </row>
    <row r="3" spans="1:18" s="275" customFormat="1" ht="40.5" thickBot="1">
      <c r="A3" s="266" t="s">
        <v>12</v>
      </c>
      <c r="B3" s="267" t="s">
        <v>99</v>
      </c>
      <c r="C3" s="268" t="s">
        <v>13</v>
      </c>
      <c r="D3" s="269" t="s">
        <v>14</v>
      </c>
      <c r="E3" s="270" t="s">
        <v>95</v>
      </c>
      <c r="F3" s="270" t="s">
        <v>33</v>
      </c>
      <c r="G3" s="270" t="s">
        <v>67</v>
      </c>
      <c r="H3" s="271" t="s">
        <v>0</v>
      </c>
      <c r="I3" s="271" t="s">
        <v>1</v>
      </c>
      <c r="J3" s="271" t="s">
        <v>4</v>
      </c>
      <c r="K3" s="271" t="s">
        <v>5</v>
      </c>
      <c r="L3" s="271" t="s">
        <v>9</v>
      </c>
      <c r="M3" s="271" t="s">
        <v>10</v>
      </c>
      <c r="N3" s="272" t="s">
        <v>93</v>
      </c>
      <c r="O3" s="273" t="s">
        <v>8</v>
      </c>
      <c r="P3" s="274" t="s">
        <v>7</v>
      </c>
      <c r="Q3" s="271" t="s">
        <v>3</v>
      </c>
      <c r="R3" s="271" t="s">
        <v>2</v>
      </c>
    </row>
    <row r="4" spans="1:18" s="275" customFormat="1" ht="18">
      <c r="A4" s="276">
        <v>1</v>
      </c>
      <c r="B4" s="277" t="s">
        <v>98</v>
      </c>
      <c r="C4" s="278" t="s">
        <v>100</v>
      </c>
      <c r="D4" s="278" t="s">
        <v>37</v>
      </c>
      <c r="E4" s="279" t="s">
        <v>164</v>
      </c>
      <c r="F4" s="280" t="s">
        <v>16</v>
      </c>
      <c r="G4" s="281"/>
      <c r="H4" s="282">
        <v>206</v>
      </c>
      <c r="I4" s="283">
        <v>199</v>
      </c>
      <c r="J4" s="283">
        <v>212</v>
      </c>
      <c r="K4" s="283">
        <v>214</v>
      </c>
      <c r="L4" s="284">
        <v>192</v>
      </c>
      <c r="M4" s="283">
        <v>200</v>
      </c>
      <c r="N4" s="285">
        <f t="shared" ref="N4:N24" si="0">SUM(H4:M4)</f>
        <v>1223</v>
      </c>
      <c r="O4" s="286">
        <f t="shared" ref="O4:O24" si="1">COUNT(H4:M4)*G4+N4</f>
        <v>1223</v>
      </c>
      <c r="P4" s="287">
        <f t="shared" ref="P4:P24" si="2">IF(O4,AVERAGE(H4:M4),0)</f>
        <v>203.83333333333334</v>
      </c>
      <c r="Q4" s="288">
        <f t="shared" ref="Q4:Q24" si="3">O4-$O$4</f>
        <v>0</v>
      </c>
      <c r="R4" s="288">
        <f t="shared" ref="R4:R24" si="4">MAX(H4:M4)</f>
        <v>214</v>
      </c>
    </row>
    <row r="5" spans="1:18" s="275" customFormat="1" ht="18">
      <c r="A5" s="276">
        <v>2</v>
      </c>
      <c r="B5" s="277" t="s">
        <v>98</v>
      </c>
      <c r="C5" s="278" t="s">
        <v>105</v>
      </c>
      <c r="D5" s="278" t="s">
        <v>37</v>
      </c>
      <c r="E5" s="279" t="s">
        <v>76</v>
      </c>
      <c r="F5" s="280" t="s">
        <v>16</v>
      </c>
      <c r="G5" s="281"/>
      <c r="H5" s="282">
        <v>256</v>
      </c>
      <c r="I5" s="283">
        <v>183</v>
      </c>
      <c r="J5" s="283">
        <v>188</v>
      </c>
      <c r="K5" s="283">
        <v>201</v>
      </c>
      <c r="L5" s="284">
        <v>196</v>
      </c>
      <c r="M5" s="283">
        <v>181</v>
      </c>
      <c r="N5" s="285">
        <f t="shared" si="0"/>
        <v>1205</v>
      </c>
      <c r="O5" s="286">
        <f t="shared" si="1"/>
        <v>1205</v>
      </c>
      <c r="P5" s="287">
        <f t="shared" si="2"/>
        <v>200.83333333333334</v>
      </c>
      <c r="Q5" s="288">
        <f t="shared" si="3"/>
        <v>-18</v>
      </c>
      <c r="R5" s="288">
        <f t="shared" si="4"/>
        <v>256</v>
      </c>
    </row>
    <row r="6" spans="1:18" s="275" customFormat="1" ht="18">
      <c r="A6" s="276">
        <v>3</v>
      </c>
      <c r="B6" s="277" t="s">
        <v>98</v>
      </c>
      <c r="C6" s="278" t="s">
        <v>106</v>
      </c>
      <c r="D6" s="278" t="s">
        <v>37</v>
      </c>
      <c r="E6" s="279" t="s">
        <v>86</v>
      </c>
      <c r="F6" s="280" t="s">
        <v>92</v>
      </c>
      <c r="G6" s="281"/>
      <c r="H6" s="282">
        <v>211</v>
      </c>
      <c r="I6" s="283">
        <v>170</v>
      </c>
      <c r="J6" s="283">
        <v>211</v>
      </c>
      <c r="K6" s="283">
        <v>175</v>
      </c>
      <c r="L6" s="284">
        <v>205</v>
      </c>
      <c r="M6" s="283">
        <v>215</v>
      </c>
      <c r="N6" s="285">
        <f t="shared" si="0"/>
        <v>1187</v>
      </c>
      <c r="O6" s="286">
        <f t="shared" si="1"/>
        <v>1187</v>
      </c>
      <c r="P6" s="287">
        <f t="shared" si="2"/>
        <v>197.83333333333334</v>
      </c>
      <c r="Q6" s="288">
        <f t="shared" si="3"/>
        <v>-36</v>
      </c>
      <c r="R6" s="288">
        <f t="shared" si="4"/>
        <v>215</v>
      </c>
    </row>
    <row r="7" spans="1:18" s="275" customFormat="1" ht="18">
      <c r="A7" s="276">
        <v>4</v>
      </c>
      <c r="B7" s="277" t="s">
        <v>98</v>
      </c>
      <c r="C7" s="278" t="s">
        <v>156</v>
      </c>
      <c r="D7" s="278" t="s">
        <v>37</v>
      </c>
      <c r="E7" s="279" t="s">
        <v>87</v>
      </c>
      <c r="F7" s="280" t="s">
        <v>92</v>
      </c>
      <c r="G7" s="281"/>
      <c r="H7" s="282">
        <v>224</v>
      </c>
      <c r="I7" s="283">
        <v>192</v>
      </c>
      <c r="J7" s="283">
        <v>200</v>
      </c>
      <c r="K7" s="283">
        <v>203</v>
      </c>
      <c r="L7" s="284">
        <v>158</v>
      </c>
      <c r="M7" s="283">
        <v>196</v>
      </c>
      <c r="N7" s="285">
        <f t="shared" si="0"/>
        <v>1173</v>
      </c>
      <c r="O7" s="286">
        <f t="shared" si="1"/>
        <v>1173</v>
      </c>
      <c r="P7" s="287">
        <f t="shared" si="2"/>
        <v>195.5</v>
      </c>
      <c r="Q7" s="288">
        <f t="shared" si="3"/>
        <v>-50</v>
      </c>
      <c r="R7" s="288">
        <f t="shared" si="4"/>
        <v>224</v>
      </c>
    </row>
    <row r="8" spans="1:18" s="275" customFormat="1" ht="18">
      <c r="A8" s="276">
        <v>5</v>
      </c>
      <c r="B8" s="277" t="s">
        <v>98</v>
      </c>
      <c r="C8" s="278" t="s">
        <v>159</v>
      </c>
      <c r="D8" s="278" t="s">
        <v>32</v>
      </c>
      <c r="E8" s="279" t="s">
        <v>81</v>
      </c>
      <c r="F8" s="280" t="s">
        <v>16</v>
      </c>
      <c r="G8" s="281">
        <v>8</v>
      </c>
      <c r="H8" s="282">
        <v>211</v>
      </c>
      <c r="I8" s="283">
        <v>160</v>
      </c>
      <c r="J8" s="283">
        <v>170</v>
      </c>
      <c r="K8" s="283">
        <v>171</v>
      </c>
      <c r="L8" s="284">
        <v>201</v>
      </c>
      <c r="M8" s="283">
        <v>197</v>
      </c>
      <c r="N8" s="285">
        <f t="shared" si="0"/>
        <v>1110</v>
      </c>
      <c r="O8" s="286">
        <f t="shared" si="1"/>
        <v>1158</v>
      </c>
      <c r="P8" s="287">
        <f t="shared" si="2"/>
        <v>185</v>
      </c>
      <c r="Q8" s="288">
        <f t="shared" si="3"/>
        <v>-65</v>
      </c>
      <c r="R8" s="288">
        <f t="shared" si="4"/>
        <v>211</v>
      </c>
    </row>
    <row r="9" spans="1:18" s="275" customFormat="1" ht="18">
      <c r="A9" s="276">
        <v>6</v>
      </c>
      <c r="B9" s="277" t="s">
        <v>98</v>
      </c>
      <c r="C9" s="278" t="s">
        <v>101</v>
      </c>
      <c r="D9" s="278" t="s">
        <v>37</v>
      </c>
      <c r="E9" s="279" t="s">
        <v>163</v>
      </c>
      <c r="F9" s="280" t="s">
        <v>16</v>
      </c>
      <c r="G9" s="281"/>
      <c r="H9" s="282">
        <v>289</v>
      </c>
      <c r="I9" s="283">
        <v>104</v>
      </c>
      <c r="J9" s="283">
        <v>181</v>
      </c>
      <c r="K9" s="283">
        <v>211</v>
      </c>
      <c r="L9" s="284">
        <v>183</v>
      </c>
      <c r="M9" s="283">
        <v>188</v>
      </c>
      <c r="N9" s="285">
        <f t="shared" si="0"/>
        <v>1156</v>
      </c>
      <c r="O9" s="286">
        <f t="shared" si="1"/>
        <v>1156</v>
      </c>
      <c r="P9" s="287">
        <f t="shared" si="2"/>
        <v>192.66666666666666</v>
      </c>
      <c r="Q9" s="288">
        <f t="shared" si="3"/>
        <v>-67</v>
      </c>
      <c r="R9" s="288">
        <f t="shared" si="4"/>
        <v>289</v>
      </c>
    </row>
    <row r="10" spans="1:18" s="275" customFormat="1" ht="18">
      <c r="A10" s="276">
        <v>7</v>
      </c>
      <c r="B10" s="277" t="s">
        <v>98</v>
      </c>
      <c r="C10" s="278" t="s">
        <v>91</v>
      </c>
      <c r="D10" s="278" t="s">
        <v>37</v>
      </c>
      <c r="E10" s="279" t="s">
        <v>138</v>
      </c>
      <c r="F10" s="280" t="s">
        <v>17</v>
      </c>
      <c r="G10" s="281"/>
      <c r="H10" s="282">
        <v>179</v>
      </c>
      <c r="I10" s="283">
        <v>191</v>
      </c>
      <c r="J10" s="283">
        <v>162</v>
      </c>
      <c r="K10" s="283">
        <v>209</v>
      </c>
      <c r="L10" s="284">
        <v>161</v>
      </c>
      <c r="M10" s="283">
        <v>215</v>
      </c>
      <c r="N10" s="285">
        <f t="shared" si="0"/>
        <v>1117</v>
      </c>
      <c r="O10" s="286">
        <f t="shared" si="1"/>
        <v>1117</v>
      </c>
      <c r="P10" s="287">
        <f t="shared" si="2"/>
        <v>186.16666666666666</v>
      </c>
      <c r="Q10" s="288">
        <f t="shared" si="3"/>
        <v>-106</v>
      </c>
      <c r="R10" s="288">
        <f t="shared" si="4"/>
        <v>215</v>
      </c>
    </row>
    <row r="11" spans="1:18" s="275" customFormat="1" ht="18">
      <c r="A11" s="276">
        <v>8</v>
      </c>
      <c r="B11" s="277" t="s">
        <v>98</v>
      </c>
      <c r="C11" s="278" t="s">
        <v>552</v>
      </c>
      <c r="D11" s="278" t="s">
        <v>37</v>
      </c>
      <c r="E11" s="279" t="s">
        <v>83</v>
      </c>
      <c r="F11" s="280" t="s">
        <v>92</v>
      </c>
      <c r="G11" s="281"/>
      <c r="H11" s="282">
        <v>138</v>
      </c>
      <c r="I11" s="283">
        <v>202</v>
      </c>
      <c r="J11" s="283">
        <v>205</v>
      </c>
      <c r="K11" s="283">
        <v>190</v>
      </c>
      <c r="L11" s="284">
        <v>165</v>
      </c>
      <c r="M11" s="283">
        <v>208</v>
      </c>
      <c r="N11" s="285">
        <f t="shared" si="0"/>
        <v>1108</v>
      </c>
      <c r="O11" s="286">
        <f t="shared" si="1"/>
        <v>1108</v>
      </c>
      <c r="P11" s="287">
        <f t="shared" si="2"/>
        <v>184.66666666666666</v>
      </c>
      <c r="Q11" s="288">
        <f t="shared" si="3"/>
        <v>-115</v>
      </c>
      <c r="R11" s="288">
        <f t="shared" si="4"/>
        <v>208</v>
      </c>
    </row>
    <row r="12" spans="1:18" s="275" customFormat="1" ht="18">
      <c r="A12" s="276">
        <v>9</v>
      </c>
      <c r="B12" s="277" t="s">
        <v>98</v>
      </c>
      <c r="C12" s="278" t="s">
        <v>553</v>
      </c>
      <c r="D12" s="278" t="s">
        <v>37</v>
      </c>
      <c r="E12" s="279" t="s">
        <v>88</v>
      </c>
      <c r="F12" s="280" t="s">
        <v>92</v>
      </c>
      <c r="G12" s="281"/>
      <c r="H12" s="282">
        <v>146</v>
      </c>
      <c r="I12" s="283">
        <v>201</v>
      </c>
      <c r="J12" s="283">
        <v>222</v>
      </c>
      <c r="K12" s="283">
        <v>211</v>
      </c>
      <c r="L12" s="284">
        <v>151</v>
      </c>
      <c r="M12" s="283">
        <v>176</v>
      </c>
      <c r="N12" s="285">
        <f t="shared" si="0"/>
        <v>1107</v>
      </c>
      <c r="O12" s="286">
        <f t="shared" si="1"/>
        <v>1107</v>
      </c>
      <c r="P12" s="287">
        <f t="shared" si="2"/>
        <v>184.5</v>
      </c>
      <c r="Q12" s="288">
        <f t="shared" si="3"/>
        <v>-116</v>
      </c>
      <c r="R12" s="288">
        <f t="shared" si="4"/>
        <v>222</v>
      </c>
    </row>
    <row r="13" spans="1:18" s="275" customFormat="1" ht="18">
      <c r="A13" s="276">
        <v>10</v>
      </c>
      <c r="B13" s="277" t="s">
        <v>98</v>
      </c>
      <c r="C13" s="278" t="s">
        <v>160</v>
      </c>
      <c r="D13" s="278" t="s">
        <v>37</v>
      </c>
      <c r="E13" s="279" t="s">
        <v>70</v>
      </c>
      <c r="F13" s="280" t="s">
        <v>16</v>
      </c>
      <c r="G13" s="281"/>
      <c r="H13" s="282">
        <v>184</v>
      </c>
      <c r="I13" s="283">
        <v>180</v>
      </c>
      <c r="J13" s="283">
        <v>143</v>
      </c>
      <c r="K13" s="283">
        <v>201</v>
      </c>
      <c r="L13" s="284">
        <v>211</v>
      </c>
      <c r="M13" s="283">
        <v>182</v>
      </c>
      <c r="N13" s="285">
        <f t="shared" si="0"/>
        <v>1101</v>
      </c>
      <c r="O13" s="286">
        <f t="shared" si="1"/>
        <v>1101</v>
      </c>
      <c r="P13" s="287">
        <f t="shared" si="2"/>
        <v>183.5</v>
      </c>
      <c r="Q13" s="288">
        <f t="shared" si="3"/>
        <v>-122</v>
      </c>
      <c r="R13" s="288">
        <f t="shared" si="4"/>
        <v>211</v>
      </c>
    </row>
    <row r="14" spans="1:18" s="275" customFormat="1" ht="18">
      <c r="A14" s="276">
        <v>11</v>
      </c>
      <c r="B14" s="277" t="s">
        <v>98</v>
      </c>
      <c r="C14" s="278" t="s">
        <v>554</v>
      </c>
      <c r="D14" s="278" t="s">
        <v>37</v>
      </c>
      <c r="E14" s="279" t="s">
        <v>73</v>
      </c>
      <c r="F14" s="280" t="s">
        <v>19</v>
      </c>
      <c r="G14" s="281"/>
      <c r="H14" s="282">
        <v>154</v>
      </c>
      <c r="I14" s="283">
        <v>184</v>
      </c>
      <c r="J14" s="283">
        <v>198</v>
      </c>
      <c r="K14" s="283">
        <v>192</v>
      </c>
      <c r="L14" s="284">
        <v>143</v>
      </c>
      <c r="M14" s="283">
        <v>211</v>
      </c>
      <c r="N14" s="285">
        <f t="shared" si="0"/>
        <v>1082</v>
      </c>
      <c r="O14" s="286">
        <f t="shared" si="1"/>
        <v>1082</v>
      </c>
      <c r="P14" s="287">
        <f t="shared" si="2"/>
        <v>180.33333333333334</v>
      </c>
      <c r="Q14" s="288">
        <f t="shared" si="3"/>
        <v>-141</v>
      </c>
      <c r="R14" s="288">
        <f t="shared" si="4"/>
        <v>211</v>
      </c>
    </row>
    <row r="15" spans="1:18" s="275" customFormat="1" ht="18">
      <c r="A15" s="276">
        <v>12</v>
      </c>
      <c r="B15" s="277" t="s">
        <v>98</v>
      </c>
      <c r="C15" s="278" t="s">
        <v>157</v>
      </c>
      <c r="D15" s="278" t="s">
        <v>37</v>
      </c>
      <c r="E15" s="279" t="s">
        <v>74</v>
      </c>
      <c r="F15" s="280" t="s">
        <v>92</v>
      </c>
      <c r="G15" s="281"/>
      <c r="H15" s="282">
        <v>190</v>
      </c>
      <c r="I15" s="283">
        <v>181</v>
      </c>
      <c r="J15" s="283">
        <v>152</v>
      </c>
      <c r="K15" s="283">
        <v>191</v>
      </c>
      <c r="L15" s="284">
        <v>171</v>
      </c>
      <c r="M15" s="283">
        <v>188</v>
      </c>
      <c r="N15" s="285">
        <f t="shared" si="0"/>
        <v>1073</v>
      </c>
      <c r="O15" s="286">
        <f t="shared" si="1"/>
        <v>1073</v>
      </c>
      <c r="P15" s="287">
        <f t="shared" si="2"/>
        <v>178.83333333333334</v>
      </c>
      <c r="Q15" s="288">
        <f t="shared" si="3"/>
        <v>-150</v>
      </c>
      <c r="R15" s="288">
        <f t="shared" si="4"/>
        <v>191</v>
      </c>
    </row>
    <row r="16" spans="1:18" s="275" customFormat="1" ht="18">
      <c r="A16" s="276">
        <v>13</v>
      </c>
      <c r="B16" s="277" t="s">
        <v>98</v>
      </c>
      <c r="C16" s="278" t="s">
        <v>555</v>
      </c>
      <c r="D16" s="278" t="s">
        <v>32</v>
      </c>
      <c r="E16" s="279" t="s">
        <v>77</v>
      </c>
      <c r="F16" s="280" t="s">
        <v>16</v>
      </c>
      <c r="G16" s="281">
        <v>8</v>
      </c>
      <c r="H16" s="282">
        <v>179</v>
      </c>
      <c r="I16" s="283">
        <v>215</v>
      </c>
      <c r="J16" s="283">
        <v>155</v>
      </c>
      <c r="K16" s="283">
        <v>118</v>
      </c>
      <c r="L16" s="284">
        <v>169</v>
      </c>
      <c r="M16" s="283">
        <v>179</v>
      </c>
      <c r="N16" s="285">
        <f t="shared" si="0"/>
        <v>1015</v>
      </c>
      <c r="O16" s="286">
        <f t="shared" si="1"/>
        <v>1063</v>
      </c>
      <c r="P16" s="287">
        <f t="shared" si="2"/>
        <v>169.16666666666666</v>
      </c>
      <c r="Q16" s="288">
        <f t="shared" si="3"/>
        <v>-160</v>
      </c>
      <c r="R16" s="288">
        <f t="shared" si="4"/>
        <v>215</v>
      </c>
    </row>
    <row r="17" spans="1:18" s="275" customFormat="1" ht="18">
      <c r="A17" s="276">
        <v>14</v>
      </c>
      <c r="B17" s="277" t="s">
        <v>98</v>
      </c>
      <c r="C17" s="278" t="s">
        <v>550</v>
      </c>
      <c r="D17" s="278" t="s">
        <v>37</v>
      </c>
      <c r="E17" s="279" t="s">
        <v>422</v>
      </c>
      <c r="F17" s="280" t="s">
        <v>92</v>
      </c>
      <c r="G17" s="281"/>
      <c r="H17" s="282">
        <v>170</v>
      </c>
      <c r="I17" s="283">
        <v>210</v>
      </c>
      <c r="J17" s="283">
        <v>174</v>
      </c>
      <c r="K17" s="283">
        <v>150</v>
      </c>
      <c r="L17" s="284">
        <v>175</v>
      </c>
      <c r="M17" s="283">
        <v>174</v>
      </c>
      <c r="N17" s="285">
        <f t="shared" si="0"/>
        <v>1053</v>
      </c>
      <c r="O17" s="286">
        <f t="shared" si="1"/>
        <v>1053</v>
      </c>
      <c r="P17" s="287">
        <f t="shared" si="2"/>
        <v>175.5</v>
      </c>
      <c r="Q17" s="288">
        <f t="shared" si="3"/>
        <v>-170</v>
      </c>
      <c r="R17" s="288">
        <f t="shared" si="4"/>
        <v>210</v>
      </c>
    </row>
    <row r="18" spans="1:18" s="275" customFormat="1" ht="18">
      <c r="A18" s="276">
        <v>15</v>
      </c>
      <c r="B18" s="277" t="s">
        <v>98</v>
      </c>
      <c r="C18" s="278" t="s">
        <v>161</v>
      </c>
      <c r="D18" s="278" t="s">
        <v>32</v>
      </c>
      <c r="E18" s="279" t="s">
        <v>162</v>
      </c>
      <c r="F18" s="280" t="s">
        <v>17</v>
      </c>
      <c r="G18" s="281">
        <v>8</v>
      </c>
      <c r="H18" s="282">
        <v>166</v>
      </c>
      <c r="I18" s="283">
        <v>161</v>
      </c>
      <c r="J18" s="283">
        <v>133</v>
      </c>
      <c r="K18" s="283">
        <v>147</v>
      </c>
      <c r="L18" s="284">
        <v>198</v>
      </c>
      <c r="M18" s="283">
        <v>199</v>
      </c>
      <c r="N18" s="285">
        <f t="shared" si="0"/>
        <v>1004</v>
      </c>
      <c r="O18" s="286">
        <f t="shared" si="1"/>
        <v>1052</v>
      </c>
      <c r="P18" s="287">
        <f t="shared" si="2"/>
        <v>167.33333333333334</v>
      </c>
      <c r="Q18" s="288">
        <f t="shared" si="3"/>
        <v>-171</v>
      </c>
      <c r="R18" s="288">
        <f t="shared" si="4"/>
        <v>199</v>
      </c>
    </row>
    <row r="19" spans="1:18" s="275" customFormat="1" ht="18">
      <c r="A19" s="276">
        <v>16</v>
      </c>
      <c r="B19" s="277" t="s">
        <v>98</v>
      </c>
      <c r="C19" s="278" t="s">
        <v>158</v>
      </c>
      <c r="D19" s="278" t="s">
        <v>37</v>
      </c>
      <c r="E19" s="279" t="s">
        <v>561</v>
      </c>
      <c r="F19" s="280" t="s">
        <v>92</v>
      </c>
      <c r="G19" s="281"/>
      <c r="H19" s="282">
        <v>177</v>
      </c>
      <c r="I19" s="283">
        <v>144</v>
      </c>
      <c r="J19" s="283">
        <v>205</v>
      </c>
      <c r="K19" s="283">
        <v>170</v>
      </c>
      <c r="L19" s="284">
        <v>171</v>
      </c>
      <c r="M19" s="283">
        <v>170</v>
      </c>
      <c r="N19" s="285">
        <f t="shared" si="0"/>
        <v>1037</v>
      </c>
      <c r="O19" s="286">
        <f t="shared" si="1"/>
        <v>1037</v>
      </c>
      <c r="P19" s="287">
        <f t="shared" si="2"/>
        <v>172.83333333333334</v>
      </c>
      <c r="Q19" s="288">
        <f t="shared" si="3"/>
        <v>-186</v>
      </c>
      <c r="R19" s="288">
        <f t="shared" si="4"/>
        <v>205</v>
      </c>
    </row>
    <row r="20" spans="1:18" s="275" customFormat="1" ht="18">
      <c r="A20" s="276">
        <v>17</v>
      </c>
      <c r="B20" s="277" t="s">
        <v>98</v>
      </c>
      <c r="C20" s="278" t="s">
        <v>104</v>
      </c>
      <c r="D20" s="278" t="s">
        <v>37</v>
      </c>
      <c r="E20" s="279" t="s">
        <v>317</v>
      </c>
      <c r="F20" s="280" t="s">
        <v>16</v>
      </c>
      <c r="G20" s="281"/>
      <c r="H20" s="282">
        <v>125</v>
      </c>
      <c r="I20" s="283">
        <v>206</v>
      </c>
      <c r="J20" s="283">
        <v>138</v>
      </c>
      <c r="K20" s="283">
        <v>175</v>
      </c>
      <c r="L20" s="284">
        <v>165</v>
      </c>
      <c r="M20" s="283">
        <v>172</v>
      </c>
      <c r="N20" s="285">
        <f t="shared" si="0"/>
        <v>981</v>
      </c>
      <c r="O20" s="286">
        <f t="shared" si="1"/>
        <v>981</v>
      </c>
      <c r="P20" s="287">
        <f t="shared" si="2"/>
        <v>163.5</v>
      </c>
      <c r="Q20" s="288">
        <f t="shared" si="3"/>
        <v>-242</v>
      </c>
      <c r="R20" s="288">
        <f t="shared" si="4"/>
        <v>206</v>
      </c>
    </row>
    <row r="21" spans="1:18" s="275" customFormat="1" ht="18">
      <c r="A21" s="276">
        <v>18</v>
      </c>
      <c r="B21" s="277" t="s">
        <v>98</v>
      </c>
      <c r="C21" s="278" t="s">
        <v>90</v>
      </c>
      <c r="D21" s="278" t="s">
        <v>37</v>
      </c>
      <c r="E21" s="279" t="s">
        <v>85</v>
      </c>
      <c r="F21" s="280" t="s">
        <v>92</v>
      </c>
      <c r="G21" s="281"/>
      <c r="H21" s="282">
        <v>171</v>
      </c>
      <c r="I21" s="283">
        <v>123</v>
      </c>
      <c r="J21" s="283">
        <v>166</v>
      </c>
      <c r="K21" s="283">
        <v>180</v>
      </c>
      <c r="L21" s="284">
        <v>130</v>
      </c>
      <c r="M21" s="283">
        <v>180</v>
      </c>
      <c r="N21" s="285">
        <f t="shared" si="0"/>
        <v>950</v>
      </c>
      <c r="O21" s="286">
        <f t="shared" si="1"/>
        <v>950</v>
      </c>
      <c r="P21" s="287">
        <f t="shared" si="2"/>
        <v>158.33333333333334</v>
      </c>
      <c r="Q21" s="288">
        <f t="shared" si="3"/>
        <v>-273</v>
      </c>
      <c r="R21" s="288">
        <f t="shared" si="4"/>
        <v>180</v>
      </c>
    </row>
    <row r="22" spans="1:18" s="275" customFormat="1" ht="18">
      <c r="A22" s="276">
        <v>19</v>
      </c>
      <c r="B22" s="277" t="s">
        <v>98</v>
      </c>
      <c r="C22" s="278" t="s">
        <v>551</v>
      </c>
      <c r="D22" s="278" t="s">
        <v>32</v>
      </c>
      <c r="E22" s="279" t="s">
        <v>139</v>
      </c>
      <c r="F22" s="280" t="s">
        <v>92</v>
      </c>
      <c r="G22" s="281">
        <v>8</v>
      </c>
      <c r="H22" s="282">
        <v>159</v>
      </c>
      <c r="I22" s="283">
        <v>134</v>
      </c>
      <c r="J22" s="283">
        <v>157</v>
      </c>
      <c r="K22" s="283">
        <v>141</v>
      </c>
      <c r="L22" s="284">
        <v>150</v>
      </c>
      <c r="M22" s="283">
        <v>139</v>
      </c>
      <c r="N22" s="285">
        <f t="shared" si="0"/>
        <v>880</v>
      </c>
      <c r="O22" s="286">
        <f t="shared" si="1"/>
        <v>928</v>
      </c>
      <c r="P22" s="287">
        <f t="shared" si="2"/>
        <v>146.66666666666666</v>
      </c>
      <c r="Q22" s="288">
        <f t="shared" si="3"/>
        <v>-295</v>
      </c>
      <c r="R22" s="288">
        <f t="shared" si="4"/>
        <v>159</v>
      </c>
    </row>
    <row r="23" spans="1:18" s="275" customFormat="1" ht="18">
      <c r="A23" s="276">
        <v>20</v>
      </c>
      <c r="B23" s="277" t="s">
        <v>98</v>
      </c>
      <c r="C23" s="278" t="s">
        <v>102</v>
      </c>
      <c r="D23" s="278" t="s">
        <v>37</v>
      </c>
      <c r="E23" s="279" t="s">
        <v>82</v>
      </c>
      <c r="F23" s="280" t="s">
        <v>92</v>
      </c>
      <c r="G23" s="281"/>
      <c r="H23" s="282">
        <v>135</v>
      </c>
      <c r="I23" s="283">
        <v>160</v>
      </c>
      <c r="J23" s="283">
        <v>182</v>
      </c>
      <c r="K23" s="283">
        <v>146</v>
      </c>
      <c r="L23" s="284">
        <v>164</v>
      </c>
      <c r="M23" s="283">
        <v>128</v>
      </c>
      <c r="N23" s="285">
        <f t="shared" si="0"/>
        <v>915</v>
      </c>
      <c r="O23" s="286">
        <f t="shared" si="1"/>
        <v>915</v>
      </c>
      <c r="P23" s="287">
        <f t="shared" si="2"/>
        <v>152.5</v>
      </c>
      <c r="Q23" s="288">
        <f t="shared" si="3"/>
        <v>-308</v>
      </c>
      <c r="R23" s="288">
        <f t="shared" si="4"/>
        <v>182</v>
      </c>
    </row>
    <row r="24" spans="1:18" s="275" customFormat="1" ht="18">
      <c r="A24" s="276">
        <v>21</v>
      </c>
      <c r="B24" s="277" t="s">
        <v>98</v>
      </c>
      <c r="C24" s="278" t="s">
        <v>103</v>
      </c>
      <c r="D24" s="278" t="s">
        <v>37</v>
      </c>
      <c r="E24" s="279" t="s">
        <v>78</v>
      </c>
      <c r="F24" s="280" t="s">
        <v>16</v>
      </c>
      <c r="G24" s="281"/>
      <c r="H24" s="282">
        <v>117</v>
      </c>
      <c r="I24" s="283">
        <v>168</v>
      </c>
      <c r="J24" s="283">
        <v>142</v>
      </c>
      <c r="K24" s="283">
        <v>0</v>
      </c>
      <c r="L24" s="284">
        <v>0</v>
      </c>
      <c r="M24" s="283">
        <v>0</v>
      </c>
      <c r="N24" s="285">
        <f t="shared" si="0"/>
        <v>427</v>
      </c>
      <c r="O24" s="286">
        <f t="shared" si="1"/>
        <v>427</v>
      </c>
      <c r="P24" s="287">
        <f t="shared" si="2"/>
        <v>71.166666666666671</v>
      </c>
      <c r="Q24" s="288">
        <f t="shared" si="3"/>
        <v>-796</v>
      </c>
      <c r="R24" s="288">
        <f t="shared" si="4"/>
        <v>168</v>
      </c>
    </row>
  </sheetData>
  <sheetProtection selectLockedCells="1" selectUnlockedCells="1"/>
  <autoFilter ref="B3:R24">
    <sortState ref="B4:R25">
      <sortCondition descending="1" ref="O3:O25"/>
    </sortState>
  </autoFilter>
  <mergeCells count="1">
    <mergeCell ref="A2:J2"/>
  </mergeCells>
  <pageMargins left="0.43307086614173229" right="0.15748031496062992" top="0.78740157480314965" bottom="0.51181102362204722" header="0.11811023622047245" footer="0.43307086614173229"/>
  <pageSetup paperSize="9" scale="76" orientation="portrait" r:id="rId1"/>
  <headerFooter alignWithMargins="0">
    <oddHeader>&amp;C&amp;F&amp;R&amp;D / &amp;T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R20"/>
  <sheetViews>
    <sheetView view="pageBreakPreview" zoomScale="90" zoomScaleNormal="90" zoomScaleSheetLayoutView="90" workbookViewId="0">
      <selection activeCell="Y15" sqref="Y15"/>
    </sheetView>
  </sheetViews>
  <sheetFormatPr defaultColWidth="8.85546875" defaultRowHeight="15"/>
  <cols>
    <col min="1" max="1" width="5.140625" style="3" customWidth="1"/>
    <col min="2" max="2" width="3.42578125" style="3" customWidth="1"/>
    <col min="3" max="3" width="3.28515625" style="3" customWidth="1"/>
    <col min="4" max="4" width="3" style="5" customWidth="1"/>
    <col min="5" max="5" width="25.85546875" style="4" customWidth="1"/>
    <col min="6" max="6" width="11.28515625" style="14" customWidth="1"/>
    <col min="7" max="7" width="5.85546875" style="14" customWidth="1"/>
    <col min="8" max="9" width="6.140625" style="3" customWidth="1"/>
    <col min="10" max="13" width="6.140625" style="6" customWidth="1"/>
    <col min="14" max="14" width="7.42578125" style="6" customWidth="1"/>
    <col min="15" max="15" width="11.85546875" style="6" customWidth="1"/>
    <col min="16" max="16" width="6.85546875" style="8" customWidth="1"/>
    <col min="17" max="17" width="6.28515625" style="7" customWidth="1"/>
    <col min="18" max="18" width="6" style="7" customWidth="1"/>
  </cols>
  <sheetData>
    <row r="1" spans="1:18" ht="70.7" customHeight="1"/>
    <row r="2" spans="1:18" ht="20.25">
      <c r="A2" s="565" t="s">
        <v>562</v>
      </c>
      <c r="B2" s="565"/>
      <c r="C2" s="565"/>
      <c r="D2" s="566"/>
      <c r="E2" s="566"/>
      <c r="F2" s="567"/>
      <c r="G2" s="567"/>
      <c r="H2" s="567"/>
      <c r="I2" s="567"/>
      <c r="J2" s="567"/>
      <c r="K2" s="22"/>
      <c r="L2" s="22"/>
      <c r="M2" s="22"/>
      <c r="R2" s="19">
        <f>MAX(H4:M20)</f>
        <v>237</v>
      </c>
    </row>
    <row r="3" spans="1:18" s="2" customFormat="1" ht="40.5" thickBot="1">
      <c r="A3" s="9" t="s">
        <v>12</v>
      </c>
      <c r="B3" s="21" t="s">
        <v>99</v>
      </c>
      <c r="C3" s="83" t="s">
        <v>13</v>
      </c>
      <c r="D3" s="32" t="s">
        <v>14</v>
      </c>
      <c r="E3" s="85" t="s">
        <v>95</v>
      </c>
      <c r="F3" s="85" t="s">
        <v>33</v>
      </c>
      <c r="G3" s="85" t="s">
        <v>67</v>
      </c>
      <c r="H3" s="11" t="s">
        <v>0</v>
      </c>
      <c r="I3" s="11" t="s">
        <v>1</v>
      </c>
      <c r="J3" s="11" t="s">
        <v>4</v>
      </c>
      <c r="K3" s="11" t="s">
        <v>5</v>
      </c>
      <c r="L3" s="11" t="s">
        <v>9</v>
      </c>
      <c r="M3" s="11" t="s">
        <v>10</v>
      </c>
      <c r="N3" s="77" t="s">
        <v>93</v>
      </c>
      <c r="O3" s="10" t="s">
        <v>8</v>
      </c>
      <c r="P3" s="20" t="s">
        <v>7</v>
      </c>
      <c r="Q3" s="11" t="s">
        <v>3</v>
      </c>
      <c r="R3" s="11" t="s">
        <v>2</v>
      </c>
    </row>
    <row r="4" spans="1:18" s="2" customFormat="1" ht="18">
      <c r="A4" s="84">
        <v>1</v>
      </c>
      <c r="B4" s="88" t="s">
        <v>97</v>
      </c>
      <c r="C4" s="71" t="s">
        <v>100</v>
      </c>
      <c r="D4" s="71" t="s">
        <v>32</v>
      </c>
      <c r="E4" s="87" t="s">
        <v>146</v>
      </c>
      <c r="F4" s="82" t="s">
        <v>16</v>
      </c>
      <c r="G4" s="86">
        <v>8</v>
      </c>
      <c r="H4" s="75">
        <v>192</v>
      </c>
      <c r="I4" s="74">
        <v>213</v>
      </c>
      <c r="J4" s="74">
        <v>237</v>
      </c>
      <c r="K4" s="73">
        <v>197</v>
      </c>
      <c r="L4" s="74">
        <v>223</v>
      </c>
      <c r="M4" s="73">
        <v>195</v>
      </c>
      <c r="N4" s="79">
        <f t="shared" ref="N4:N20" si="0">SUM(H4:M4)</f>
        <v>1257</v>
      </c>
      <c r="O4" s="80">
        <f t="shared" ref="O4:O20" si="1">COUNT(H4:M4)*G4+N4</f>
        <v>1305</v>
      </c>
      <c r="P4" s="17">
        <f t="shared" ref="P4:P20" si="2">IF(O4,AVERAGE(H4:M4),0)</f>
        <v>209.5</v>
      </c>
      <c r="Q4" s="78">
        <f t="shared" ref="Q4:Q20" si="3">O4-$O$4</f>
        <v>0</v>
      </c>
      <c r="R4" s="78">
        <f t="shared" ref="R4:R20" si="4">MAX(H4:M4)</f>
        <v>237</v>
      </c>
    </row>
    <row r="5" spans="1:18" s="2" customFormat="1" ht="18">
      <c r="A5" s="84">
        <v>2</v>
      </c>
      <c r="B5" s="88" t="s">
        <v>97</v>
      </c>
      <c r="C5" s="71" t="s">
        <v>105</v>
      </c>
      <c r="D5" s="71" t="s">
        <v>37</v>
      </c>
      <c r="E5" s="87" t="s">
        <v>72</v>
      </c>
      <c r="F5" s="82" t="s">
        <v>17</v>
      </c>
      <c r="G5" s="86"/>
      <c r="H5" s="76">
        <v>216</v>
      </c>
      <c r="I5" s="74">
        <v>234</v>
      </c>
      <c r="J5" s="73">
        <v>189</v>
      </c>
      <c r="K5" s="74">
        <v>201</v>
      </c>
      <c r="L5" s="74">
        <v>215</v>
      </c>
      <c r="M5" s="73">
        <v>156</v>
      </c>
      <c r="N5" s="79">
        <f t="shared" si="0"/>
        <v>1211</v>
      </c>
      <c r="O5" s="80">
        <f t="shared" si="1"/>
        <v>1211</v>
      </c>
      <c r="P5" s="17">
        <f t="shared" si="2"/>
        <v>201.83333333333334</v>
      </c>
      <c r="Q5" s="78">
        <f t="shared" si="3"/>
        <v>-94</v>
      </c>
      <c r="R5" s="78">
        <f t="shared" si="4"/>
        <v>234</v>
      </c>
    </row>
    <row r="6" spans="1:18" s="2" customFormat="1" ht="18">
      <c r="A6" s="84">
        <v>3</v>
      </c>
      <c r="B6" s="88" t="s">
        <v>97</v>
      </c>
      <c r="C6" s="71" t="s">
        <v>157</v>
      </c>
      <c r="D6" s="71" t="s">
        <v>32</v>
      </c>
      <c r="E6" s="87" t="s">
        <v>163</v>
      </c>
      <c r="F6" s="82" t="s">
        <v>16</v>
      </c>
      <c r="G6" s="86"/>
      <c r="H6" s="75">
        <v>155</v>
      </c>
      <c r="I6" s="73">
        <v>167</v>
      </c>
      <c r="J6" s="74">
        <v>203</v>
      </c>
      <c r="K6" s="74">
        <v>210</v>
      </c>
      <c r="L6" s="74">
        <v>220</v>
      </c>
      <c r="M6" s="74">
        <v>210</v>
      </c>
      <c r="N6" s="79">
        <f t="shared" si="0"/>
        <v>1165</v>
      </c>
      <c r="O6" s="80">
        <f t="shared" si="1"/>
        <v>1165</v>
      </c>
      <c r="P6" s="17">
        <f t="shared" si="2"/>
        <v>194.16666666666666</v>
      </c>
      <c r="Q6" s="78">
        <f t="shared" si="3"/>
        <v>-140</v>
      </c>
      <c r="R6" s="78">
        <f t="shared" si="4"/>
        <v>220</v>
      </c>
    </row>
    <row r="7" spans="1:18" s="2" customFormat="1" ht="18">
      <c r="A7" s="84">
        <v>4</v>
      </c>
      <c r="B7" s="88" t="s">
        <v>97</v>
      </c>
      <c r="C7" s="71" t="s">
        <v>103</v>
      </c>
      <c r="D7" s="71" t="s">
        <v>32</v>
      </c>
      <c r="E7" s="87" t="s">
        <v>80</v>
      </c>
      <c r="F7" s="82" t="s">
        <v>92</v>
      </c>
      <c r="G7" s="86">
        <v>8</v>
      </c>
      <c r="H7" s="76">
        <v>214</v>
      </c>
      <c r="I7" s="73">
        <v>151</v>
      </c>
      <c r="J7" s="73">
        <v>187</v>
      </c>
      <c r="K7" s="73">
        <v>170</v>
      </c>
      <c r="L7" s="74">
        <v>203</v>
      </c>
      <c r="M7" s="73">
        <v>192</v>
      </c>
      <c r="N7" s="79">
        <f t="shared" si="0"/>
        <v>1117</v>
      </c>
      <c r="O7" s="80">
        <f t="shared" si="1"/>
        <v>1165</v>
      </c>
      <c r="P7" s="17">
        <f t="shared" si="2"/>
        <v>186.16666666666666</v>
      </c>
      <c r="Q7" s="78">
        <f t="shared" si="3"/>
        <v>-140</v>
      </c>
      <c r="R7" s="78">
        <f t="shared" si="4"/>
        <v>214</v>
      </c>
    </row>
    <row r="8" spans="1:18" s="2" customFormat="1" ht="18">
      <c r="A8" s="84">
        <v>5</v>
      </c>
      <c r="B8" s="88" t="s">
        <v>97</v>
      </c>
      <c r="C8" s="71" t="s">
        <v>106</v>
      </c>
      <c r="D8" s="71" t="s">
        <v>32</v>
      </c>
      <c r="E8" s="87" t="s">
        <v>164</v>
      </c>
      <c r="F8" s="82" t="s">
        <v>16</v>
      </c>
      <c r="G8" s="86"/>
      <c r="H8" s="75">
        <v>135</v>
      </c>
      <c r="I8" s="74">
        <v>218</v>
      </c>
      <c r="J8" s="74">
        <v>206</v>
      </c>
      <c r="K8" s="73">
        <v>161</v>
      </c>
      <c r="L8" s="73">
        <v>193</v>
      </c>
      <c r="M8" s="74">
        <v>226</v>
      </c>
      <c r="N8" s="79">
        <f t="shared" si="0"/>
        <v>1139</v>
      </c>
      <c r="O8" s="80">
        <f t="shared" si="1"/>
        <v>1139</v>
      </c>
      <c r="P8" s="17">
        <f t="shared" si="2"/>
        <v>189.83333333333334</v>
      </c>
      <c r="Q8" s="78">
        <f t="shared" si="3"/>
        <v>-166</v>
      </c>
      <c r="R8" s="78">
        <f t="shared" si="4"/>
        <v>226</v>
      </c>
    </row>
    <row r="9" spans="1:18" s="2" customFormat="1" ht="18">
      <c r="A9" s="84">
        <v>6</v>
      </c>
      <c r="B9" s="88" t="s">
        <v>97</v>
      </c>
      <c r="C9" s="81" t="s">
        <v>550</v>
      </c>
      <c r="D9" s="81" t="s">
        <v>37</v>
      </c>
      <c r="E9" s="87" t="s">
        <v>561</v>
      </c>
      <c r="F9" s="82" t="s">
        <v>92</v>
      </c>
      <c r="G9" s="86"/>
      <c r="H9" s="74">
        <v>214</v>
      </c>
      <c r="I9" s="74">
        <v>203</v>
      </c>
      <c r="J9" s="73">
        <v>139</v>
      </c>
      <c r="K9" s="73">
        <v>173</v>
      </c>
      <c r="L9" s="73">
        <v>178</v>
      </c>
      <c r="M9" s="74">
        <v>221</v>
      </c>
      <c r="N9" s="79">
        <f t="shared" si="0"/>
        <v>1128</v>
      </c>
      <c r="O9" s="80">
        <f t="shared" si="1"/>
        <v>1128</v>
      </c>
      <c r="P9" s="17">
        <f t="shared" si="2"/>
        <v>188</v>
      </c>
      <c r="Q9" s="78">
        <f t="shared" si="3"/>
        <v>-177</v>
      </c>
      <c r="R9" s="78">
        <f t="shared" si="4"/>
        <v>221</v>
      </c>
    </row>
    <row r="10" spans="1:18" s="2" customFormat="1" ht="18">
      <c r="A10" s="84">
        <v>7</v>
      </c>
      <c r="B10" s="88" t="s">
        <v>97</v>
      </c>
      <c r="C10" s="71" t="s">
        <v>102</v>
      </c>
      <c r="D10" s="71" t="s">
        <v>32</v>
      </c>
      <c r="E10" s="87" t="s">
        <v>68</v>
      </c>
      <c r="F10" s="82" t="s">
        <v>17</v>
      </c>
      <c r="G10" s="86"/>
      <c r="H10" s="75">
        <v>181</v>
      </c>
      <c r="I10" s="73">
        <v>166</v>
      </c>
      <c r="J10" s="73">
        <v>152</v>
      </c>
      <c r="K10" s="74">
        <v>213</v>
      </c>
      <c r="L10" s="74">
        <v>202</v>
      </c>
      <c r="M10" s="74">
        <v>212</v>
      </c>
      <c r="N10" s="79">
        <f t="shared" si="0"/>
        <v>1126</v>
      </c>
      <c r="O10" s="80">
        <f t="shared" si="1"/>
        <v>1126</v>
      </c>
      <c r="P10" s="17">
        <f t="shared" si="2"/>
        <v>187.66666666666666</v>
      </c>
      <c r="Q10" s="78">
        <f t="shared" si="3"/>
        <v>-179</v>
      </c>
      <c r="R10" s="78">
        <f t="shared" si="4"/>
        <v>213</v>
      </c>
    </row>
    <row r="11" spans="1:18" s="2" customFormat="1" ht="18">
      <c r="A11" s="84">
        <v>8</v>
      </c>
      <c r="B11" s="88" t="s">
        <v>97</v>
      </c>
      <c r="C11" s="71" t="s">
        <v>104</v>
      </c>
      <c r="D11" s="71" t="s">
        <v>37</v>
      </c>
      <c r="E11" s="87" t="s">
        <v>70</v>
      </c>
      <c r="F11" s="82" t="s">
        <v>16</v>
      </c>
      <c r="G11" s="86"/>
      <c r="H11" s="76">
        <v>203</v>
      </c>
      <c r="I11" s="73">
        <v>157</v>
      </c>
      <c r="J11" s="73">
        <v>171</v>
      </c>
      <c r="K11" s="73">
        <v>170</v>
      </c>
      <c r="L11" s="73">
        <v>194</v>
      </c>
      <c r="M11" s="74">
        <v>215</v>
      </c>
      <c r="N11" s="79">
        <f t="shared" si="0"/>
        <v>1110</v>
      </c>
      <c r="O11" s="80">
        <f t="shared" si="1"/>
        <v>1110</v>
      </c>
      <c r="P11" s="17">
        <f t="shared" si="2"/>
        <v>185</v>
      </c>
      <c r="Q11" s="78">
        <f t="shared" si="3"/>
        <v>-195</v>
      </c>
      <c r="R11" s="78">
        <f t="shared" si="4"/>
        <v>215</v>
      </c>
    </row>
    <row r="12" spans="1:18" s="2" customFormat="1" ht="18">
      <c r="A12" s="84">
        <v>9</v>
      </c>
      <c r="B12" s="88" t="s">
        <v>97</v>
      </c>
      <c r="C12" s="71" t="s">
        <v>551</v>
      </c>
      <c r="D12" s="71" t="s">
        <v>37</v>
      </c>
      <c r="E12" s="87" t="s">
        <v>83</v>
      </c>
      <c r="F12" s="82" t="s">
        <v>92</v>
      </c>
      <c r="G12" s="86"/>
      <c r="H12" s="75">
        <v>180</v>
      </c>
      <c r="I12" s="74">
        <v>204</v>
      </c>
      <c r="J12" s="73">
        <v>152</v>
      </c>
      <c r="K12" s="73">
        <v>180</v>
      </c>
      <c r="L12" s="73">
        <v>169</v>
      </c>
      <c r="M12" s="73">
        <v>219</v>
      </c>
      <c r="N12" s="79">
        <f t="shared" si="0"/>
        <v>1104</v>
      </c>
      <c r="O12" s="80">
        <f t="shared" si="1"/>
        <v>1104</v>
      </c>
      <c r="P12" s="17">
        <f t="shared" si="2"/>
        <v>184</v>
      </c>
      <c r="Q12" s="78">
        <f t="shared" si="3"/>
        <v>-201</v>
      </c>
      <c r="R12" s="78">
        <f t="shared" si="4"/>
        <v>219</v>
      </c>
    </row>
    <row r="13" spans="1:18" s="2" customFormat="1" ht="18">
      <c r="A13" s="84">
        <v>10</v>
      </c>
      <c r="B13" s="88" t="s">
        <v>97</v>
      </c>
      <c r="C13" s="71" t="s">
        <v>91</v>
      </c>
      <c r="D13" s="71" t="s">
        <v>37</v>
      </c>
      <c r="E13" s="87" t="s">
        <v>76</v>
      </c>
      <c r="F13" s="82" t="s">
        <v>16</v>
      </c>
      <c r="G13" s="86"/>
      <c r="H13" s="75">
        <v>183</v>
      </c>
      <c r="I13" s="73">
        <v>146</v>
      </c>
      <c r="J13" s="73">
        <v>167</v>
      </c>
      <c r="K13" s="73">
        <v>182</v>
      </c>
      <c r="L13" s="74">
        <v>213</v>
      </c>
      <c r="M13" s="74">
        <v>204</v>
      </c>
      <c r="N13" s="79">
        <f t="shared" si="0"/>
        <v>1095</v>
      </c>
      <c r="O13" s="80">
        <f t="shared" si="1"/>
        <v>1095</v>
      </c>
      <c r="P13" s="17">
        <f t="shared" si="2"/>
        <v>182.5</v>
      </c>
      <c r="Q13" s="78">
        <f t="shared" si="3"/>
        <v>-210</v>
      </c>
      <c r="R13" s="78">
        <f t="shared" si="4"/>
        <v>213</v>
      </c>
    </row>
    <row r="14" spans="1:18" s="2" customFormat="1" ht="18">
      <c r="A14" s="84">
        <v>11</v>
      </c>
      <c r="B14" s="88" t="s">
        <v>97</v>
      </c>
      <c r="C14" s="71" t="s">
        <v>161</v>
      </c>
      <c r="D14" s="71" t="s">
        <v>37</v>
      </c>
      <c r="E14" s="87" t="s">
        <v>88</v>
      </c>
      <c r="F14" s="82" t="s">
        <v>92</v>
      </c>
      <c r="G14" s="86"/>
      <c r="H14" s="76">
        <v>204</v>
      </c>
      <c r="I14" s="73">
        <v>153</v>
      </c>
      <c r="J14" s="73">
        <v>160</v>
      </c>
      <c r="K14" s="73">
        <v>191</v>
      </c>
      <c r="L14" s="73">
        <v>191</v>
      </c>
      <c r="M14" s="73">
        <v>194</v>
      </c>
      <c r="N14" s="79">
        <f t="shared" si="0"/>
        <v>1093</v>
      </c>
      <c r="O14" s="80">
        <f t="shared" si="1"/>
        <v>1093</v>
      </c>
      <c r="P14" s="17">
        <f t="shared" si="2"/>
        <v>182.16666666666666</v>
      </c>
      <c r="Q14" s="78">
        <f t="shared" si="3"/>
        <v>-212</v>
      </c>
      <c r="R14" s="78">
        <f t="shared" si="4"/>
        <v>204</v>
      </c>
    </row>
    <row r="15" spans="1:18" s="2" customFormat="1" ht="18">
      <c r="A15" s="84">
        <v>12</v>
      </c>
      <c r="B15" s="88" t="s">
        <v>97</v>
      </c>
      <c r="C15" s="71" t="s">
        <v>159</v>
      </c>
      <c r="D15" s="71" t="s">
        <v>37</v>
      </c>
      <c r="E15" s="87" t="s">
        <v>73</v>
      </c>
      <c r="F15" s="82" t="s">
        <v>19</v>
      </c>
      <c r="G15" s="86"/>
      <c r="H15" s="75">
        <v>162</v>
      </c>
      <c r="I15" s="73">
        <v>192</v>
      </c>
      <c r="J15" s="73">
        <v>168</v>
      </c>
      <c r="K15" s="73">
        <v>189</v>
      </c>
      <c r="L15" s="74">
        <v>206</v>
      </c>
      <c r="M15" s="73">
        <v>173</v>
      </c>
      <c r="N15" s="79">
        <f t="shared" si="0"/>
        <v>1090</v>
      </c>
      <c r="O15" s="80">
        <f t="shared" si="1"/>
        <v>1090</v>
      </c>
      <c r="P15" s="17">
        <f t="shared" si="2"/>
        <v>181.66666666666666</v>
      </c>
      <c r="Q15" s="78">
        <f t="shared" si="3"/>
        <v>-215</v>
      </c>
      <c r="R15" s="78">
        <f t="shared" si="4"/>
        <v>206</v>
      </c>
    </row>
    <row r="16" spans="1:18" s="2" customFormat="1" ht="18">
      <c r="A16" s="84">
        <v>13</v>
      </c>
      <c r="B16" s="88" t="s">
        <v>97</v>
      </c>
      <c r="C16" s="71" t="s">
        <v>90</v>
      </c>
      <c r="D16" s="71" t="s">
        <v>37</v>
      </c>
      <c r="E16" s="87" t="s">
        <v>86</v>
      </c>
      <c r="F16" s="82" t="s">
        <v>92</v>
      </c>
      <c r="G16" s="86"/>
      <c r="H16" s="75">
        <v>194</v>
      </c>
      <c r="I16" s="73">
        <v>159</v>
      </c>
      <c r="J16" s="73">
        <v>180</v>
      </c>
      <c r="K16" s="73">
        <v>195</v>
      </c>
      <c r="L16" s="73">
        <v>194</v>
      </c>
      <c r="M16" s="73">
        <v>166</v>
      </c>
      <c r="N16" s="79">
        <f t="shared" si="0"/>
        <v>1088</v>
      </c>
      <c r="O16" s="80">
        <f t="shared" si="1"/>
        <v>1088</v>
      </c>
      <c r="P16" s="17">
        <f t="shared" si="2"/>
        <v>181.33333333333334</v>
      </c>
      <c r="Q16" s="78">
        <f t="shared" si="3"/>
        <v>-217</v>
      </c>
      <c r="R16" s="78">
        <f t="shared" si="4"/>
        <v>195</v>
      </c>
    </row>
    <row r="17" spans="1:18" s="2" customFormat="1" ht="18">
      <c r="A17" s="84">
        <v>14</v>
      </c>
      <c r="B17" s="88" t="s">
        <v>97</v>
      </c>
      <c r="C17" s="71" t="s">
        <v>160</v>
      </c>
      <c r="D17" s="71" t="s">
        <v>37</v>
      </c>
      <c r="E17" s="87" t="s">
        <v>69</v>
      </c>
      <c r="F17" s="82" t="s">
        <v>16</v>
      </c>
      <c r="G17" s="86"/>
      <c r="H17" s="75">
        <v>191</v>
      </c>
      <c r="I17" s="73">
        <v>179</v>
      </c>
      <c r="J17" s="73">
        <v>184</v>
      </c>
      <c r="K17" s="73">
        <v>161</v>
      </c>
      <c r="L17" s="74">
        <v>210</v>
      </c>
      <c r="M17" s="73">
        <v>154</v>
      </c>
      <c r="N17" s="79">
        <f t="shared" si="0"/>
        <v>1079</v>
      </c>
      <c r="O17" s="80">
        <f t="shared" si="1"/>
        <v>1079</v>
      </c>
      <c r="P17" s="17">
        <f t="shared" si="2"/>
        <v>179.83333333333334</v>
      </c>
      <c r="Q17" s="78">
        <f t="shared" si="3"/>
        <v>-226</v>
      </c>
      <c r="R17" s="78">
        <f t="shared" si="4"/>
        <v>210</v>
      </c>
    </row>
    <row r="18" spans="1:18" s="2" customFormat="1" ht="18">
      <c r="A18" s="84">
        <v>15</v>
      </c>
      <c r="B18" s="88" t="s">
        <v>97</v>
      </c>
      <c r="C18" s="71" t="s">
        <v>158</v>
      </c>
      <c r="D18" s="71" t="s">
        <v>37</v>
      </c>
      <c r="E18" s="87" t="s">
        <v>317</v>
      </c>
      <c r="F18" s="82" t="s">
        <v>16</v>
      </c>
      <c r="G18" s="86"/>
      <c r="H18" s="75">
        <v>150</v>
      </c>
      <c r="I18" s="73">
        <v>153</v>
      </c>
      <c r="J18" s="73">
        <v>158</v>
      </c>
      <c r="K18" s="73">
        <v>189</v>
      </c>
      <c r="L18" s="73">
        <v>179</v>
      </c>
      <c r="M18" s="74">
        <v>209</v>
      </c>
      <c r="N18" s="79">
        <f t="shared" si="0"/>
        <v>1038</v>
      </c>
      <c r="O18" s="80">
        <f t="shared" si="1"/>
        <v>1038</v>
      </c>
      <c r="P18" s="17">
        <f t="shared" si="2"/>
        <v>173</v>
      </c>
      <c r="Q18" s="78">
        <f t="shared" si="3"/>
        <v>-267</v>
      </c>
      <c r="R18" s="78">
        <f t="shared" si="4"/>
        <v>209</v>
      </c>
    </row>
    <row r="19" spans="1:18" s="2" customFormat="1" ht="18">
      <c r="A19" s="84">
        <v>16</v>
      </c>
      <c r="B19" s="88" t="s">
        <v>97</v>
      </c>
      <c r="C19" s="71" t="s">
        <v>552</v>
      </c>
      <c r="D19" s="71" t="s">
        <v>37</v>
      </c>
      <c r="E19" s="87" t="s">
        <v>155</v>
      </c>
      <c r="F19" s="82" t="s">
        <v>92</v>
      </c>
      <c r="G19" s="86"/>
      <c r="H19" s="75">
        <v>161</v>
      </c>
      <c r="I19" s="73">
        <v>186</v>
      </c>
      <c r="J19" s="73">
        <v>185</v>
      </c>
      <c r="K19" s="73">
        <v>179</v>
      </c>
      <c r="L19" s="73">
        <v>159</v>
      </c>
      <c r="M19" s="73">
        <v>164</v>
      </c>
      <c r="N19" s="79">
        <f t="shared" si="0"/>
        <v>1034</v>
      </c>
      <c r="O19" s="80">
        <f t="shared" si="1"/>
        <v>1034</v>
      </c>
      <c r="P19" s="17">
        <f t="shared" si="2"/>
        <v>172.33333333333334</v>
      </c>
      <c r="Q19" s="78">
        <f t="shared" si="3"/>
        <v>-271</v>
      </c>
      <c r="R19" s="78">
        <f t="shared" si="4"/>
        <v>186</v>
      </c>
    </row>
    <row r="20" spans="1:18" s="2" customFormat="1" ht="18">
      <c r="A20" s="84">
        <v>17</v>
      </c>
      <c r="B20" s="88" t="s">
        <v>97</v>
      </c>
      <c r="C20" s="71" t="s">
        <v>101</v>
      </c>
      <c r="D20" s="71" t="s">
        <v>37</v>
      </c>
      <c r="E20" s="87" t="s">
        <v>85</v>
      </c>
      <c r="F20" s="82" t="s">
        <v>92</v>
      </c>
      <c r="G20" s="86"/>
      <c r="H20" s="75">
        <v>157</v>
      </c>
      <c r="I20" s="73">
        <v>136</v>
      </c>
      <c r="J20" s="73">
        <v>157</v>
      </c>
      <c r="K20" s="73">
        <v>116</v>
      </c>
      <c r="L20" s="73">
        <v>137</v>
      </c>
      <c r="M20" s="73">
        <v>139</v>
      </c>
      <c r="N20" s="79">
        <f t="shared" si="0"/>
        <v>842</v>
      </c>
      <c r="O20" s="80">
        <f t="shared" si="1"/>
        <v>842</v>
      </c>
      <c r="P20" s="17">
        <f t="shared" si="2"/>
        <v>140.33333333333334</v>
      </c>
      <c r="Q20" s="78">
        <f t="shared" si="3"/>
        <v>-463</v>
      </c>
      <c r="R20" s="78">
        <f t="shared" si="4"/>
        <v>157</v>
      </c>
    </row>
  </sheetData>
  <sheetProtection selectLockedCells="1" selectUnlockedCells="1"/>
  <autoFilter ref="B3:R20"/>
  <mergeCells count="1">
    <mergeCell ref="A2:J2"/>
  </mergeCells>
  <phoneticPr fontId="0" type="noConversion"/>
  <pageMargins left="0.43307086614173229" right="0.15748031496062992" top="0.78740157480314965" bottom="0.51181102362204722" header="0.11811023622047245" footer="0.43307086614173229"/>
  <pageSetup paperSize="9" scale="75" orientation="portrait" r:id="rId1"/>
  <headerFooter alignWithMargins="0">
    <oddHeader>&amp;C&amp;F&amp;R&amp;D / &amp;T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R18"/>
  <sheetViews>
    <sheetView view="pageBreakPreview" zoomScale="90" zoomScaleNormal="90" zoomScaleSheetLayoutView="90" workbookViewId="0">
      <selection activeCell="H32" sqref="H32"/>
    </sheetView>
  </sheetViews>
  <sheetFormatPr defaultColWidth="8.85546875" defaultRowHeight="15"/>
  <cols>
    <col min="1" max="1" width="5.140625" style="3" customWidth="1"/>
    <col min="2" max="2" width="3.42578125" style="3" customWidth="1"/>
    <col min="3" max="3" width="4.42578125" style="3" customWidth="1"/>
    <col min="4" max="4" width="3" style="5" customWidth="1"/>
    <col min="5" max="5" width="24.5703125" style="4" customWidth="1"/>
    <col min="6" max="6" width="11.28515625" style="14" customWidth="1"/>
    <col min="7" max="7" width="5.85546875" style="14" customWidth="1"/>
    <col min="8" max="9" width="6.140625" style="3" customWidth="1"/>
    <col min="10" max="13" width="6.140625" style="6" customWidth="1"/>
    <col min="14" max="14" width="7.42578125" style="6" customWidth="1"/>
    <col min="15" max="15" width="11.85546875" style="6" customWidth="1"/>
    <col min="16" max="16" width="6.85546875" style="8" customWidth="1"/>
    <col min="17" max="17" width="6.28515625" style="7" customWidth="1"/>
    <col min="18" max="18" width="6" style="7" customWidth="1"/>
  </cols>
  <sheetData>
    <row r="1" spans="1:18" ht="70.7" customHeight="1"/>
    <row r="2" spans="1:18" ht="20.25">
      <c r="A2" s="565" t="s">
        <v>147</v>
      </c>
      <c r="B2" s="565"/>
      <c r="C2" s="565"/>
      <c r="D2" s="566"/>
      <c r="E2" s="566"/>
      <c r="F2" s="567"/>
      <c r="G2" s="567"/>
      <c r="H2" s="567"/>
      <c r="I2" s="567"/>
      <c r="J2" s="567"/>
      <c r="K2" s="22"/>
      <c r="L2" s="22"/>
      <c r="M2" s="22"/>
      <c r="R2" s="19">
        <f>MAX(H4:M16)</f>
        <v>256</v>
      </c>
    </row>
    <row r="3" spans="1:18" s="2" customFormat="1" ht="40.5" thickBot="1">
      <c r="A3" s="9" t="s">
        <v>12</v>
      </c>
      <c r="B3" s="21" t="s">
        <v>99</v>
      </c>
      <c r="C3" s="83" t="s">
        <v>13</v>
      </c>
      <c r="D3" s="32" t="s">
        <v>14</v>
      </c>
      <c r="E3" s="85" t="s">
        <v>95</v>
      </c>
      <c r="F3" s="85" t="s">
        <v>33</v>
      </c>
      <c r="G3" s="85" t="s">
        <v>67</v>
      </c>
      <c r="H3" s="11" t="s">
        <v>0</v>
      </c>
      <c r="I3" s="11" t="s">
        <v>1</v>
      </c>
      <c r="J3" s="11" t="s">
        <v>4</v>
      </c>
      <c r="K3" s="11" t="s">
        <v>5</v>
      </c>
      <c r="L3" s="11" t="s">
        <v>9</v>
      </c>
      <c r="M3" s="11" t="s">
        <v>10</v>
      </c>
      <c r="N3" s="77" t="s">
        <v>93</v>
      </c>
      <c r="O3" s="10" t="s">
        <v>8</v>
      </c>
      <c r="P3" s="20" t="s">
        <v>7</v>
      </c>
      <c r="Q3" s="11" t="s">
        <v>3</v>
      </c>
      <c r="R3" s="11" t="s">
        <v>2</v>
      </c>
    </row>
    <row r="4" spans="1:18" s="2" customFormat="1" ht="18">
      <c r="A4" s="245">
        <v>1</v>
      </c>
      <c r="B4" s="246" t="s">
        <v>96</v>
      </c>
      <c r="C4" s="247" t="s">
        <v>104</v>
      </c>
      <c r="D4" s="247" t="s">
        <v>37</v>
      </c>
      <c r="E4" s="248" t="s">
        <v>75</v>
      </c>
      <c r="F4" s="249" t="s">
        <v>16</v>
      </c>
      <c r="G4" s="250"/>
      <c r="H4" s="243">
        <v>232</v>
      </c>
      <c r="I4" s="241">
        <v>179</v>
      </c>
      <c r="J4" s="242">
        <v>210</v>
      </c>
      <c r="K4" s="242">
        <v>209</v>
      </c>
      <c r="L4" s="242">
        <v>238</v>
      </c>
      <c r="M4" s="241">
        <v>186</v>
      </c>
      <c r="N4" s="79">
        <f t="shared" ref="N4:N18" si="0">SUM(H4:M4)</f>
        <v>1254</v>
      </c>
      <c r="O4" s="113">
        <f t="shared" ref="O4:O18" si="1">COUNT(H4:M4)*G4+N4</f>
        <v>1254</v>
      </c>
      <c r="P4" s="251">
        <f t="shared" ref="P4:P18" si="2">IF(O4,AVERAGE(H4:M4),0)</f>
        <v>209</v>
      </c>
      <c r="Q4" s="252">
        <f t="shared" ref="Q4:Q18" si="3">O4-$O$4</f>
        <v>0</v>
      </c>
      <c r="R4" s="252">
        <f t="shared" ref="R4:R18" si="4">MAX(H4:M4)</f>
        <v>238</v>
      </c>
    </row>
    <row r="5" spans="1:18" s="2" customFormat="1" ht="18">
      <c r="A5" s="245">
        <v>2</v>
      </c>
      <c r="B5" s="246" t="s">
        <v>96</v>
      </c>
      <c r="C5" s="247" t="s">
        <v>102</v>
      </c>
      <c r="D5" s="247" t="s">
        <v>37</v>
      </c>
      <c r="E5" s="248" t="s">
        <v>71</v>
      </c>
      <c r="F5" s="249" t="s">
        <v>16</v>
      </c>
      <c r="G5" s="250"/>
      <c r="H5" s="244">
        <v>177</v>
      </c>
      <c r="I5" s="241">
        <v>148</v>
      </c>
      <c r="J5" s="242">
        <v>210</v>
      </c>
      <c r="K5" s="242">
        <v>256</v>
      </c>
      <c r="L5" s="242">
        <v>210</v>
      </c>
      <c r="M5" s="242">
        <v>247</v>
      </c>
      <c r="N5" s="79">
        <f t="shared" si="0"/>
        <v>1248</v>
      </c>
      <c r="O5" s="113">
        <f t="shared" si="1"/>
        <v>1248</v>
      </c>
      <c r="P5" s="251">
        <f t="shared" si="2"/>
        <v>208</v>
      </c>
      <c r="Q5" s="252">
        <f t="shared" si="3"/>
        <v>-6</v>
      </c>
      <c r="R5" s="252">
        <f t="shared" si="4"/>
        <v>256</v>
      </c>
    </row>
    <row r="6" spans="1:18" s="2" customFormat="1" ht="18">
      <c r="A6" s="245">
        <v>3</v>
      </c>
      <c r="B6" s="246" t="s">
        <v>96</v>
      </c>
      <c r="C6" s="247" t="s">
        <v>101</v>
      </c>
      <c r="D6" s="247" t="s">
        <v>37</v>
      </c>
      <c r="E6" s="248" t="s">
        <v>79</v>
      </c>
      <c r="F6" s="249" t="s">
        <v>16</v>
      </c>
      <c r="G6" s="250"/>
      <c r="H6" s="244">
        <v>195</v>
      </c>
      <c r="I6" s="242">
        <v>214</v>
      </c>
      <c r="J6" s="242">
        <v>211</v>
      </c>
      <c r="K6" s="242">
        <v>210</v>
      </c>
      <c r="L6" s="241">
        <v>162</v>
      </c>
      <c r="M6" s="242">
        <v>243</v>
      </c>
      <c r="N6" s="79">
        <f t="shared" si="0"/>
        <v>1235</v>
      </c>
      <c r="O6" s="113">
        <f t="shared" si="1"/>
        <v>1235</v>
      </c>
      <c r="P6" s="251">
        <f t="shared" si="2"/>
        <v>205.83333333333334</v>
      </c>
      <c r="Q6" s="252">
        <f t="shared" si="3"/>
        <v>-19</v>
      </c>
      <c r="R6" s="252">
        <f t="shared" si="4"/>
        <v>243</v>
      </c>
    </row>
    <row r="7" spans="1:18" s="2" customFormat="1" ht="18">
      <c r="A7" s="245">
        <v>4</v>
      </c>
      <c r="B7" s="246" t="s">
        <v>96</v>
      </c>
      <c r="C7" s="247" t="s">
        <v>105</v>
      </c>
      <c r="D7" s="247" t="s">
        <v>37</v>
      </c>
      <c r="E7" s="248" t="s">
        <v>138</v>
      </c>
      <c r="F7" s="249" t="s">
        <v>17</v>
      </c>
      <c r="G7" s="250"/>
      <c r="H7" s="244">
        <v>189</v>
      </c>
      <c r="I7" s="241">
        <v>191</v>
      </c>
      <c r="J7" s="242">
        <v>210</v>
      </c>
      <c r="K7" s="241">
        <v>179</v>
      </c>
      <c r="L7" s="241">
        <v>191</v>
      </c>
      <c r="M7" s="242">
        <v>212</v>
      </c>
      <c r="N7" s="79">
        <f t="shared" si="0"/>
        <v>1172</v>
      </c>
      <c r="O7" s="113">
        <f t="shared" si="1"/>
        <v>1172</v>
      </c>
      <c r="P7" s="251">
        <f t="shared" si="2"/>
        <v>195.33333333333334</v>
      </c>
      <c r="Q7" s="252">
        <f t="shared" si="3"/>
        <v>-82</v>
      </c>
      <c r="R7" s="252">
        <f t="shared" si="4"/>
        <v>212</v>
      </c>
    </row>
    <row r="8" spans="1:18" s="2" customFormat="1" ht="18">
      <c r="A8" s="245">
        <v>5</v>
      </c>
      <c r="B8" s="246" t="s">
        <v>96</v>
      </c>
      <c r="C8" s="247" t="s">
        <v>106</v>
      </c>
      <c r="D8" s="247" t="s">
        <v>32</v>
      </c>
      <c r="E8" s="248" t="s">
        <v>81</v>
      </c>
      <c r="F8" s="249" t="s">
        <v>16</v>
      </c>
      <c r="G8" s="250">
        <v>8</v>
      </c>
      <c r="H8" s="244">
        <v>160</v>
      </c>
      <c r="I8" s="241">
        <v>185</v>
      </c>
      <c r="J8" s="241">
        <v>174</v>
      </c>
      <c r="K8" s="241">
        <v>187</v>
      </c>
      <c r="L8" s="242">
        <v>209</v>
      </c>
      <c r="M8" s="241">
        <v>169</v>
      </c>
      <c r="N8" s="79">
        <f t="shared" si="0"/>
        <v>1084</v>
      </c>
      <c r="O8" s="113">
        <f t="shared" si="1"/>
        <v>1132</v>
      </c>
      <c r="P8" s="251">
        <f t="shared" si="2"/>
        <v>180.66666666666666</v>
      </c>
      <c r="Q8" s="252">
        <f t="shared" si="3"/>
        <v>-122</v>
      </c>
      <c r="R8" s="252">
        <f t="shared" si="4"/>
        <v>209</v>
      </c>
    </row>
    <row r="9" spans="1:18" s="2" customFormat="1" ht="18">
      <c r="A9" s="245">
        <v>6</v>
      </c>
      <c r="B9" s="246" t="s">
        <v>96</v>
      </c>
      <c r="C9" s="247" t="s">
        <v>156</v>
      </c>
      <c r="D9" s="247" t="s">
        <v>37</v>
      </c>
      <c r="E9" s="248" t="s">
        <v>85</v>
      </c>
      <c r="F9" s="249" t="s">
        <v>92</v>
      </c>
      <c r="G9" s="250"/>
      <c r="H9" s="243">
        <v>208</v>
      </c>
      <c r="I9" s="241">
        <v>171</v>
      </c>
      <c r="J9" s="242">
        <v>214</v>
      </c>
      <c r="K9" s="242">
        <v>200</v>
      </c>
      <c r="L9" s="241">
        <v>183</v>
      </c>
      <c r="M9" s="241">
        <v>147</v>
      </c>
      <c r="N9" s="79">
        <f t="shared" si="0"/>
        <v>1123</v>
      </c>
      <c r="O9" s="113">
        <f t="shared" si="1"/>
        <v>1123</v>
      </c>
      <c r="P9" s="251">
        <f t="shared" si="2"/>
        <v>187.16666666666666</v>
      </c>
      <c r="Q9" s="252">
        <f t="shared" si="3"/>
        <v>-131</v>
      </c>
      <c r="R9" s="252">
        <f t="shared" si="4"/>
        <v>214</v>
      </c>
    </row>
    <row r="10" spans="1:18" s="2" customFormat="1" ht="18">
      <c r="A10" s="245">
        <v>7</v>
      </c>
      <c r="B10" s="246" t="s">
        <v>96</v>
      </c>
      <c r="C10" s="247" t="s">
        <v>91</v>
      </c>
      <c r="D10" s="247" t="s">
        <v>37</v>
      </c>
      <c r="E10" s="248" t="s">
        <v>78</v>
      </c>
      <c r="F10" s="249" t="s">
        <v>16</v>
      </c>
      <c r="G10" s="250"/>
      <c r="H10" s="244">
        <v>170</v>
      </c>
      <c r="I10" s="241">
        <v>188</v>
      </c>
      <c r="J10" s="241">
        <v>179</v>
      </c>
      <c r="K10" s="241">
        <v>159</v>
      </c>
      <c r="L10" s="242">
        <v>235</v>
      </c>
      <c r="M10" s="241">
        <v>170</v>
      </c>
      <c r="N10" s="79">
        <f t="shared" si="0"/>
        <v>1101</v>
      </c>
      <c r="O10" s="113">
        <f t="shared" si="1"/>
        <v>1101</v>
      </c>
      <c r="P10" s="251">
        <f t="shared" si="2"/>
        <v>183.5</v>
      </c>
      <c r="Q10" s="252">
        <f t="shared" si="3"/>
        <v>-153</v>
      </c>
      <c r="R10" s="252">
        <f t="shared" si="4"/>
        <v>235</v>
      </c>
    </row>
    <row r="11" spans="1:18" s="2" customFormat="1" ht="18">
      <c r="A11" s="245">
        <v>8</v>
      </c>
      <c r="B11" s="246" t="s">
        <v>96</v>
      </c>
      <c r="C11" s="247" t="s">
        <v>157</v>
      </c>
      <c r="D11" s="247" t="s">
        <v>37</v>
      </c>
      <c r="E11" s="248" t="s">
        <v>86</v>
      </c>
      <c r="F11" s="249" t="s">
        <v>92</v>
      </c>
      <c r="G11" s="250"/>
      <c r="H11" s="244">
        <v>188</v>
      </c>
      <c r="I11" s="241">
        <v>173</v>
      </c>
      <c r="J11" s="241">
        <v>213</v>
      </c>
      <c r="K11" s="241">
        <v>143</v>
      </c>
      <c r="L11" s="241">
        <v>158</v>
      </c>
      <c r="M11" s="241">
        <v>192</v>
      </c>
      <c r="N11" s="79">
        <f t="shared" si="0"/>
        <v>1067</v>
      </c>
      <c r="O11" s="113">
        <f t="shared" si="1"/>
        <v>1067</v>
      </c>
      <c r="P11" s="251">
        <f t="shared" si="2"/>
        <v>177.83333333333334</v>
      </c>
      <c r="Q11" s="252">
        <f t="shared" si="3"/>
        <v>-187</v>
      </c>
      <c r="R11" s="252">
        <f t="shared" si="4"/>
        <v>213</v>
      </c>
    </row>
    <row r="12" spans="1:18" s="2" customFormat="1" ht="18">
      <c r="A12" s="245">
        <v>9</v>
      </c>
      <c r="B12" s="246" t="s">
        <v>96</v>
      </c>
      <c r="C12" s="247" t="s">
        <v>103</v>
      </c>
      <c r="D12" s="247" t="s">
        <v>32</v>
      </c>
      <c r="E12" s="248" t="s">
        <v>139</v>
      </c>
      <c r="F12" s="249" t="s">
        <v>92</v>
      </c>
      <c r="G12" s="250">
        <v>8</v>
      </c>
      <c r="H12" s="244">
        <v>165</v>
      </c>
      <c r="I12" s="241">
        <v>132</v>
      </c>
      <c r="J12" s="241">
        <v>156</v>
      </c>
      <c r="K12" s="241">
        <v>172</v>
      </c>
      <c r="L12" s="241">
        <v>187</v>
      </c>
      <c r="M12" s="242">
        <v>204</v>
      </c>
      <c r="N12" s="79">
        <f t="shared" si="0"/>
        <v>1016</v>
      </c>
      <c r="O12" s="113">
        <f t="shared" si="1"/>
        <v>1064</v>
      </c>
      <c r="P12" s="251">
        <f t="shared" si="2"/>
        <v>169.33333333333334</v>
      </c>
      <c r="Q12" s="252">
        <f t="shared" si="3"/>
        <v>-190</v>
      </c>
      <c r="R12" s="252">
        <f t="shared" si="4"/>
        <v>204</v>
      </c>
    </row>
    <row r="13" spans="1:18" s="2" customFormat="1" ht="18">
      <c r="A13" s="245">
        <v>10</v>
      </c>
      <c r="B13" s="246" t="s">
        <v>96</v>
      </c>
      <c r="C13" s="247" t="s">
        <v>158</v>
      </c>
      <c r="D13" s="247" t="s">
        <v>37</v>
      </c>
      <c r="E13" s="248" t="s">
        <v>152</v>
      </c>
      <c r="F13" s="249" t="s">
        <v>92</v>
      </c>
      <c r="G13" s="250"/>
      <c r="H13" s="244">
        <v>168</v>
      </c>
      <c r="I13" s="241">
        <v>162</v>
      </c>
      <c r="J13" s="241">
        <v>145</v>
      </c>
      <c r="K13" s="242">
        <v>207</v>
      </c>
      <c r="L13" s="241">
        <v>163</v>
      </c>
      <c r="M13" s="242">
        <v>211</v>
      </c>
      <c r="N13" s="79">
        <f t="shared" si="0"/>
        <v>1056</v>
      </c>
      <c r="O13" s="113">
        <f t="shared" si="1"/>
        <v>1056</v>
      </c>
      <c r="P13" s="251">
        <f t="shared" si="2"/>
        <v>176</v>
      </c>
      <c r="Q13" s="252">
        <f t="shared" si="3"/>
        <v>-198</v>
      </c>
      <c r="R13" s="252">
        <f t="shared" si="4"/>
        <v>211</v>
      </c>
    </row>
    <row r="14" spans="1:18" s="2" customFormat="1" ht="18">
      <c r="A14" s="245">
        <v>11</v>
      </c>
      <c r="B14" s="246" t="s">
        <v>96</v>
      </c>
      <c r="C14" s="247" t="s">
        <v>159</v>
      </c>
      <c r="D14" s="247" t="s">
        <v>37</v>
      </c>
      <c r="E14" s="248" t="s">
        <v>82</v>
      </c>
      <c r="F14" s="249" t="s">
        <v>92</v>
      </c>
      <c r="G14" s="250"/>
      <c r="H14" s="244">
        <v>185</v>
      </c>
      <c r="I14" s="241">
        <v>162</v>
      </c>
      <c r="J14" s="241">
        <v>160</v>
      </c>
      <c r="K14" s="241">
        <v>132</v>
      </c>
      <c r="L14" s="241">
        <v>181</v>
      </c>
      <c r="M14" s="241">
        <v>190</v>
      </c>
      <c r="N14" s="79">
        <f t="shared" si="0"/>
        <v>1010</v>
      </c>
      <c r="O14" s="113">
        <f t="shared" si="1"/>
        <v>1010</v>
      </c>
      <c r="P14" s="251">
        <f t="shared" si="2"/>
        <v>168.33333333333334</v>
      </c>
      <c r="Q14" s="252">
        <f t="shared" si="3"/>
        <v>-244</v>
      </c>
      <c r="R14" s="252">
        <f t="shared" si="4"/>
        <v>190</v>
      </c>
    </row>
    <row r="15" spans="1:18" s="2" customFormat="1" ht="18">
      <c r="A15" s="245">
        <v>12</v>
      </c>
      <c r="B15" s="246" t="s">
        <v>96</v>
      </c>
      <c r="C15" s="247" t="s">
        <v>160</v>
      </c>
      <c r="D15" s="247" t="s">
        <v>37</v>
      </c>
      <c r="E15" s="248" t="s">
        <v>143</v>
      </c>
      <c r="F15" s="249" t="s">
        <v>17</v>
      </c>
      <c r="G15" s="250"/>
      <c r="H15" s="244">
        <v>199</v>
      </c>
      <c r="I15" s="241">
        <v>177</v>
      </c>
      <c r="J15" s="241">
        <v>165</v>
      </c>
      <c r="K15" s="241">
        <v>167</v>
      </c>
      <c r="L15" s="241">
        <v>141</v>
      </c>
      <c r="M15" s="241">
        <v>152</v>
      </c>
      <c r="N15" s="79">
        <f t="shared" si="0"/>
        <v>1001</v>
      </c>
      <c r="O15" s="113">
        <f t="shared" si="1"/>
        <v>1001</v>
      </c>
      <c r="P15" s="251">
        <f t="shared" si="2"/>
        <v>166.83333333333334</v>
      </c>
      <c r="Q15" s="252">
        <f t="shared" si="3"/>
        <v>-253</v>
      </c>
      <c r="R15" s="252">
        <f t="shared" si="4"/>
        <v>199</v>
      </c>
    </row>
    <row r="16" spans="1:18" s="2" customFormat="1" ht="18">
      <c r="A16" s="245">
        <v>13</v>
      </c>
      <c r="B16" s="246" t="s">
        <v>96</v>
      </c>
      <c r="C16" s="253" t="s">
        <v>100</v>
      </c>
      <c r="D16" s="253" t="s">
        <v>37</v>
      </c>
      <c r="E16" s="248" t="s">
        <v>116</v>
      </c>
      <c r="F16" s="249" t="s">
        <v>16</v>
      </c>
      <c r="G16" s="250"/>
      <c r="H16" s="241">
        <v>157</v>
      </c>
      <c r="I16" s="241">
        <v>137</v>
      </c>
      <c r="J16" s="241">
        <v>173</v>
      </c>
      <c r="K16" s="242">
        <v>200</v>
      </c>
      <c r="L16" s="241">
        <v>185</v>
      </c>
      <c r="M16" s="241">
        <v>143</v>
      </c>
      <c r="N16" s="79">
        <f t="shared" si="0"/>
        <v>995</v>
      </c>
      <c r="O16" s="113">
        <f t="shared" si="1"/>
        <v>995</v>
      </c>
      <c r="P16" s="251">
        <f t="shared" si="2"/>
        <v>165.83333333333334</v>
      </c>
      <c r="Q16" s="252">
        <f t="shared" si="3"/>
        <v>-259</v>
      </c>
      <c r="R16" s="252">
        <f t="shared" si="4"/>
        <v>200</v>
      </c>
    </row>
    <row r="17" spans="1:18" s="2" customFormat="1" ht="18">
      <c r="A17" s="245">
        <v>14</v>
      </c>
      <c r="B17" s="246" t="s">
        <v>96</v>
      </c>
      <c r="C17" s="247" t="s">
        <v>90</v>
      </c>
      <c r="D17" s="247" t="s">
        <v>37</v>
      </c>
      <c r="E17" s="248" t="s">
        <v>141</v>
      </c>
      <c r="F17" s="249" t="s">
        <v>17</v>
      </c>
      <c r="G17" s="250"/>
      <c r="H17" s="243">
        <v>215</v>
      </c>
      <c r="I17" s="241">
        <v>170</v>
      </c>
      <c r="J17" s="241">
        <v>162</v>
      </c>
      <c r="K17" s="241">
        <v>153</v>
      </c>
      <c r="L17" s="241">
        <v>135</v>
      </c>
      <c r="M17" s="241">
        <v>158</v>
      </c>
      <c r="N17" s="79">
        <f t="shared" si="0"/>
        <v>993</v>
      </c>
      <c r="O17" s="113">
        <f t="shared" si="1"/>
        <v>993</v>
      </c>
      <c r="P17" s="251">
        <f t="shared" si="2"/>
        <v>165.5</v>
      </c>
      <c r="Q17" s="252">
        <f t="shared" si="3"/>
        <v>-261</v>
      </c>
      <c r="R17" s="252">
        <f t="shared" si="4"/>
        <v>215</v>
      </c>
    </row>
    <row r="18" spans="1:18" s="2" customFormat="1" ht="18">
      <c r="A18" s="245">
        <v>15</v>
      </c>
      <c r="B18" s="246" t="s">
        <v>96</v>
      </c>
      <c r="C18" s="247" t="s">
        <v>161</v>
      </c>
      <c r="D18" s="247" t="s">
        <v>37</v>
      </c>
      <c r="E18" s="248" t="s">
        <v>153</v>
      </c>
      <c r="F18" s="249" t="s">
        <v>17</v>
      </c>
      <c r="G18" s="250"/>
      <c r="H18" s="244">
        <v>178</v>
      </c>
      <c r="I18" s="241">
        <v>155</v>
      </c>
      <c r="J18" s="241">
        <v>155</v>
      </c>
      <c r="K18" s="241">
        <v>197</v>
      </c>
      <c r="L18" s="241">
        <v>139</v>
      </c>
      <c r="M18" s="241">
        <v>154</v>
      </c>
      <c r="N18" s="79">
        <f t="shared" si="0"/>
        <v>978</v>
      </c>
      <c r="O18" s="113">
        <f t="shared" si="1"/>
        <v>978</v>
      </c>
      <c r="P18" s="251">
        <f t="shared" si="2"/>
        <v>163</v>
      </c>
      <c r="Q18" s="252">
        <f t="shared" si="3"/>
        <v>-276</v>
      </c>
      <c r="R18" s="252">
        <f t="shared" si="4"/>
        <v>197</v>
      </c>
    </row>
  </sheetData>
  <sheetProtection selectLockedCells="1" selectUnlockedCells="1"/>
  <autoFilter ref="B3:R18"/>
  <mergeCells count="1">
    <mergeCell ref="A2:J2"/>
  </mergeCells>
  <phoneticPr fontId="70" type="noConversion"/>
  <pageMargins left="0.43307086614173229" right="0.15748031496062992" top="0.78740157480314965" bottom="0.51181102362204722" header="0.11811023622047245" footer="0.43307086614173229"/>
  <pageSetup paperSize="9" scale="75" orientation="portrait" r:id="rId1"/>
  <headerFooter alignWithMargins="0">
    <oddHeader>&amp;C&amp;F&amp;R&amp;D / &amp;T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457"/>
  <sheetViews>
    <sheetView view="pageBreakPreview" zoomScale="90" zoomScaleNormal="99" zoomScaleSheetLayoutView="90" workbookViewId="0">
      <pane ySplit="4" topLeftCell="A5" activePane="bottomLeft" state="frozen"/>
      <selection pane="bottomLeft" activeCell="W25" sqref="W25"/>
    </sheetView>
  </sheetViews>
  <sheetFormatPr defaultRowHeight="15" outlineLevelCol="1"/>
  <cols>
    <col min="1" max="1" width="3" style="292" bestFit="1" customWidth="1"/>
    <col min="2" max="2" width="5.140625" style="289" bestFit="1" customWidth="1"/>
    <col min="3" max="3" width="3.7109375" style="290" customWidth="1"/>
    <col min="4" max="4" width="23.85546875" style="291" customWidth="1"/>
    <col min="5" max="5" width="12.140625" style="291" bestFit="1" customWidth="1"/>
    <col min="6" max="6" width="5.42578125" style="292" bestFit="1" customWidth="1"/>
    <col min="7" max="7" width="5.28515625" style="293" customWidth="1"/>
    <col min="8" max="8" width="3.42578125" style="294" customWidth="1"/>
    <col min="9" max="11" width="10" style="293" customWidth="1"/>
    <col min="12" max="12" width="11" style="295" customWidth="1"/>
    <col min="13" max="13" width="2.140625" style="295" hidden="1" customWidth="1" outlineLevel="1"/>
    <col min="14" max="14" width="22" style="295" hidden="1" customWidth="1" outlineLevel="1"/>
    <col min="15" max="15" width="11.140625" style="295" hidden="1" customWidth="1" outlineLevel="1"/>
    <col min="16" max="16" width="2.5703125" style="295" hidden="1" customWidth="1" outlineLevel="1"/>
    <col min="17" max="17" width="3.85546875" style="295" hidden="1" customWidth="1" outlineLevel="1"/>
    <col min="18" max="18" width="4.7109375" style="295" hidden="1" customWidth="1" outlineLevel="1"/>
    <col min="19" max="19" width="9.140625" style="295" collapsed="1"/>
    <col min="20" max="16384" width="9.140625" style="295"/>
  </cols>
  <sheetData>
    <row r="1" spans="2:18" ht="79.5" customHeight="1"/>
    <row r="2" spans="2:18">
      <c r="B2" s="289" t="s">
        <v>560</v>
      </c>
      <c r="H2" s="568" t="s">
        <v>15</v>
      </c>
      <c r="I2" s="569"/>
      <c r="J2" s="570"/>
      <c r="K2" s="570"/>
    </row>
    <row r="3" spans="2:18" ht="70.5" customHeight="1" thickBot="1">
      <c r="B3" s="296" t="s">
        <v>36</v>
      </c>
      <c r="C3" s="297" t="s">
        <v>14</v>
      </c>
      <c r="D3" s="296" t="s">
        <v>95</v>
      </c>
      <c r="E3" s="298" t="s">
        <v>33</v>
      </c>
      <c r="F3" s="299" t="s">
        <v>6</v>
      </c>
      <c r="G3" s="300" t="s">
        <v>151</v>
      </c>
      <c r="H3" s="301" t="s">
        <v>66</v>
      </c>
      <c r="I3" s="302" t="s">
        <v>556</v>
      </c>
      <c r="J3" s="302" t="s">
        <v>557</v>
      </c>
      <c r="K3" s="302" t="s">
        <v>558</v>
      </c>
    </row>
    <row r="4" spans="2:18">
      <c r="B4" s="522">
        <v>3</v>
      </c>
      <c r="C4" s="524" t="s">
        <v>32</v>
      </c>
      <c r="D4" s="526" t="s">
        <v>139</v>
      </c>
      <c r="E4" s="528" t="s">
        <v>92</v>
      </c>
      <c r="F4" s="529">
        <v>8</v>
      </c>
      <c r="G4" s="530" t="s">
        <v>150</v>
      </c>
      <c r="H4" s="532">
        <f t="shared" ref="H4:H38" si="0">I4+J4+K4</f>
        <v>2</v>
      </c>
      <c r="I4" s="534">
        <v>1</v>
      </c>
      <c r="J4" s="534"/>
      <c r="K4" s="536">
        <v>1</v>
      </c>
    </row>
    <row r="5" spans="2:18">
      <c r="B5" s="303">
        <v>5</v>
      </c>
      <c r="C5" s="304" t="s">
        <v>32</v>
      </c>
      <c r="D5" s="305" t="s">
        <v>80</v>
      </c>
      <c r="E5" s="306" t="s">
        <v>92</v>
      </c>
      <c r="F5" s="307">
        <v>8</v>
      </c>
      <c r="G5" s="308" t="s">
        <v>150</v>
      </c>
      <c r="H5" s="410">
        <f t="shared" si="0"/>
        <v>1</v>
      </c>
      <c r="I5" s="310"/>
      <c r="J5" s="310">
        <v>1</v>
      </c>
      <c r="K5" s="311"/>
      <c r="M5" s="304" t="s">
        <v>37</v>
      </c>
      <c r="N5" s="305" t="s">
        <v>116</v>
      </c>
      <c r="O5" s="306" t="s">
        <v>16</v>
      </c>
      <c r="P5" s="307"/>
      <c r="Q5" s="312" t="s">
        <v>38</v>
      </c>
      <c r="R5" s="313" t="s">
        <v>122</v>
      </c>
    </row>
    <row r="6" spans="2:18">
      <c r="B6" s="303">
        <v>13</v>
      </c>
      <c r="C6" s="304" t="s">
        <v>32</v>
      </c>
      <c r="D6" s="305" t="s">
        <v>146</v>
      </c>
      <c r="E6" s="306" t="s">
        <v>16</v>
      </c>
      <c r="F6" s="307">
        <v>8</v>
      </c>
      <c r="G6" s="308" t="s">
        <v>150</v>
      </c>
      <c r="H6" s="410">
        <f t="shared" si="0"/>
        <v>1</v>
      </c>
      <c r="I6" s="310"/>
      <c r="J6" s="310">
        <v>1</v>
      </c>
      <c r="K6" s="311"/>
      <c r="M6" s="304" t="s">
        <v>37</v>
      </c>
      <c r="N6" s="305" t="s">
        <v>68</v>
      </c>
      <c r="O6" s="306" t="s">
        <v>17</v>
      </c>
      <c r="P6" s="307"/>
      <c r="Q6" s="312" t="s">
        <v>20</v>
      </c>
      <c r="R6" s="313"/>
    </row>
    <row r="7" spans="2:18">
      <c r="B7" s="303">
        <v>15</v>
      </c>
      <c r="C7" s="304" t="s">
        <v>32</v>
      </c>
      <c r="D7" s="305" t="s">
        <v>81</v>
      </c>
      <c r="E7" s="306" t="s">
        <v>16</v>
      </c>
      <c r="F7" s="307">
        <v>8</v>
      </c>
      <c r="G7" s="308" t="s">
        <v>150</v>
      </c>
      <c r="H7" s="410">
        <f t="shared" si="0"/>
        <v>2</v>
      </c>
      <c r="I7" s="310">
        <v>1</v>
      </c>
      <c r="J7" s="310"/>
      <c r="K7" s="311">
        <v>1</v>
      </c>
      <c r="M7" s="304" t="s">
        <v>37</v>
      </c>
      <c r="N7" s="305" t="s">
        <v>70</v>
      </c>
      <c r="O7" s="306" t="s">
        <v>16</v>
      </c>
      <c r="P7" s="307"/>
      <c r="Q7" s="312" t="s">
        <v>20</v>
      </c>
      <c r="R7" s="313">
        <v>3</v>
      </c>
    </row>
    <row r="8" spans="2:18" ht="15.75" customHeight="1">
      <c r="B8" s="303">
        <v>24</v>
      </c>
      <c r="C8" s="304" t="s">
        <v>32</v>
      </c>
      <c r="D8" s="305" t="s">
        <v>77</v>
      </c>
      <c r="E8" s="306" t="s">
        <v>16</v>
      </c>
      <c r="F8" s="307">
        <v>8</v>
      </c>
      <c r="G8" s="308" t="s">
        <v>150</v>
      </c>
      <c r="H8" s="410">
        <f t="shared" si="0"/>
        <v>1</v>
      </c>
      <c r="I8" s="310"/>
      <c r="J8" s="310"/>
      <c r="K8" s="311">
        <v>1</v>
      </c>
      <c r="M8" s="304" t="s">
        <v>37</v>
      </c>
      <c r="N8" s="305" t="s">
        <v>74</v>
      </c>
      <c r="O8" s="306" t="s">
        <v>19</v>
      </c>
      <c r="P8" s="307"/>
      <c r="Q8" s="312" t="s">
        <v>20</v>
      </c>
      <c r="R8" s="313">
        <v>3</v>
      </c>
    </row>
    <row r="9" spans="2:18">
      <c r="B9" s="303">
        <v>30</v>
      </c>
      <c r="C9" s="314" t="s">
        <v>32</v>
      </c>
      <c r="D9" s="315" t="s">
        <v>162</v>
      </c>
      <c r="E9" s="306" t="s">
        <v>17</v>
      </c>
      <c r="F9" s="307">
        <v>8</v>
      </c>
      <c r="G9" s="308" t="s">
        <v>150</v>
      </c>
      <c r="H9" s="410">
        <f t="shared" si="0"/>
        <v>1</v>
      </c>
      <c r="I9" s="316"/>
      <c r="J9" s="316"/>
      <c r="K9" s="317">
        <v>1</v>
      </c>
      <c r="M9" s="304" t="s">
        <v>37</v>
      </c>
      <c r="N9" s="305" t="s">
        <v>71</v>
      </c>
      <c r="O9" s="306" t="s">
        <v>16</v>
      </c>
      <c r="P9" s="307"/>
      <c r="Q9" s="312" t="s">
        <v>38</v>
      </c>
      <c r="R9" s="313" t="s">
        <v>89</v>
      </c>
    </row>
    <row r="10" spans="2:18">
      <c r="B10" s="303">
        <v>1</v>
      </c>
      <c r="C10" s="304" t="s">
        <v>37</v>
      </c>
      <c r="D10" s="305" t="s">
        <v>86</v>
      </c>
      <c r="E10" s="306" t="s">
        <v>92</v>
      </c>
      <c r="F10" s="307"/>
      <c r="G10" s="308" t="s">
        <v>150</v>
      </c>
      <c r="H10" s="410">
        <f t="shared" si="0"/>
        <v>3</v>
      </c>
      <c r="I10" s="310">
        <v>1</v>
      </c>
      <c r="J10" s="310">
        <v>1</v>
      </c>
      <c r="K10" s="311">
        <v>1</v>
      </c>
      <c r="M10" s="304" t="s">
        <v>37</v>
      </c>
      <c r="N10" s="305" t="s">
        <v>72</v>
      </c>
      <c r="O10" s="306" t="s">
        <v>17</v>
      </c>
      <c r="P10" s="307"/>
      <c r="Q10" s="312" t="s">
        <v>20</v>
      </c>
      <c r="R10" s="313">
        <v>4</v>
      </c>
    </row>
    <row r="11" spans="2:18">
      <c r="B11" s="303">
        <v>2</v>
      </c>
      <c r="C11" s="304" t="s">
        <v>37</v>
      </c>
      <c r="D11" s="305" t="s">
        <v>138</v>
      </c>
      <c r="E11" s="306" t="s">
        <v>17</v>
      </c>
      <c r="F11" s="307"/>
      <c r="G11" s="308" t="s">
        <v>150</v>
      </c>
      <c r="H11" s="410">
        <f t="shared" si="0"/>
        <v>2</v>
      </c>
      <c r="I11" s="310">
        <v>1</v>
      </c>
      <c r="J11" s="310"/>
      <c r="K11" s="311">
        <v>1</v>
      </c>
      <c r="M11" s="304" t="s">
        <v>37</v>
      </c>
      <c r="N11" s="305" t="s">
        <v>73</v>
      </c>
      <c r="O11" s="306" t="s">
        <v>19</v>
      </c>
      <c r="P11" s="307"/>
      <c r="Q11" s="312" t="s">
        <v>20</v>
      </c>
      <c r="R11" s="313">
        <v>2</v>
      </c>
    </row>
    <row r="12" spans="2:18">
      <c r="B12" s="303">
        <v>4</v>
      </c>
      <c r="C12" s="304" t="s">
        <v>37</v>
      </c>
      <c r="D12" s="305" t="s">
        <v>72</v>
      </c>
      <c r="E12" s="306" t="s">
        <v>17</v>
      </c>
      <c r="F12" s="307"/>
      <c r="G12" s="308" t="s">
        <v>150</v>
      </c>
      <c r="H12" s="410">
        <f t="shared" si="0"/>
        <v>1</v>
      </c>
      <c r="I12" s="310"/>
      <c r="J12" s="310">
        <v>1</v>
      </c>
      <c r="K12" s="311"/>
      <c r="M12" s="304" t="s">
        <v>37</v>
      </c>
      <c r="N12" s="305" t="s">
        <v>75</v>
      </c>
      <c r="O12" s="306" t="s">
        <v>16</v>
      </c>
      <c r="P12" s="307"/>
      <c r="Q12" s="312" t="s">
        <v>38</v>
      </c>
      <c r="R12" s="313" t="s">
        <v>120</v>
      </c>
    </row>
    <row r="13" spans="2:18">
      <c r="B13" s="303">
        <v>6</v>
      </c>
      <c r="C13" s="304" t="s">
        <v>37</v>
      </c>
      <c r="D13" s="305" t="s">
        <v>141</v>
      </c>
      <c r="E13" s="306" t="s">
        <v>17</v>
      </c>
      <c r="F13" s="307"/>
      <c r="G13" s="308" t="s">
        <v>150</v>
      </c>
      <c r="H13" s="410">
        <f t="shared" si="0"/>
        <v>1</v>
      </c>
      <c r="I13" s="310">
        <v>1</v>
      </c>
      <c r="J13" s="310"/>
      <c r="K13" s="311"/>
      <c r="M13" s="304" t="s">
        <v>37</v>
      </c>
      <c r="N13" s="305" t="s">
        <v>69</v>
      </c>
      <c r="O13" s="306" t="s">
        <v>16</v>
      </c>
      <c r="P13" s="307"/>
      <c r="Q13" s="312" t="s">
        <v>38</v>
      </c>
      <c r="R13" s="313" t="s">
        <v>89</v>
      </c>
    </row>
    <row r="14" spans="2:18">
      <c r="B14" s="303">
        <v>7</v>
      </c>
      <c r="C14" s="304" t="s">
        <v>37</v>
      </c>
      <c r="D14" s="305" t="s">
        <v>143</v>
      </c>
      <c r="E14" s="306" t="s">
        <v>17</v>
      </c>
      <c r="F14" s="307"/>
      <c r="G14" s="308" t="s">
        <v>150</v>
      </c>
      <c r="H14" s="410">
        <f t="shared" si="0"/>
        <v>1</v>
      </c>
      <c r="I14" s="310">
        <v>1</v>
      </c>
      <c r="J14" s="310"/>
      <c r="K14" s="311"/>
      <c r="M14" s="304" t="s">
        <v>37</v>
      </c>
      <c r="N14" s="305" t="s">
        <v>82</v>
      </c>
      <c r="O14" s="306" t="s">
        <v>92</v>
      </c>
      <c r="P14" s="307"/>
      <c r="Q14" s="312" t="s">
        <v>38</v>
      </c>
      <c r="R14" s="313" t="s">
        <v>121</v>
      </c>
    </row>
    <row r="15" spans="2:18">
      <c r="B15" s="303">
        <v>8</v>
      </c>
      <c r="C15" s="304" t="s">
        <v>37</v>
      </c>
      <c r="D15" s="305" t="s">
        <v>79</v>
      </c>
      <c r="E15" s="306" t="s">
        <v>16</v>
      </c>
      <c r="F15" s="307"/>
      <c r="G15" s="308" t="s">
        <v>150</v>
      </c>
      <c r="H15" s="410">
        <f t="shared" si="0"/>
        <v>1</v>
      </c>
      <c r="I15" s="310">
        <v>1</v>
      </c>
      <c r="J15" s="310"/>
      <c r="K15" s="311"/>
      <c r="M15" s="304" t="s">
        <v>37</v>
      </c>
      <c r="N15" s="305" t="s">
        <v>76</v>
      </c>
      <c r="O15" s="306" t="s">
        <v>16</v>
      </c>
      <c r="P15" s="307"/>
      <c r="Q15" s="312" t="s">
        <v>20</v>
      </c>
      <c r="R15" s="313">
        <v>3</v>
      </c>
    </row>
    <row r="16" spans="2:18">
      <c r="B16" s="303">
        <v>9</v>
      </c>
      <c r="C16" s="304" t="s">
        <v>37</v>
      </c>
      <c r="D16" s="305" t="s">
        <v>82</v>
      </c>
      <c r="E16" s="306" t="s">
        <v>92</v>
      </c>
      <c r="F16" s="307"/>
      <c r="G16" s="308" t="s">
        <v>150</v>
      </c>
      <c r="H16" s="410">
        <f t="shared" si="0"/>
        <v>2</v>
      </c>
      <c r="I16" s="310">
        <v>1</v>
      </c>
      <c r="J16" s="310"/>
      <c r="K16" s="311">
        <v>1</v>
      </c>
      <c r="M16" s="304" t="s">
        <v>32</v>
      </c>
      <c r="N16" s="305" t="s">
        <v>117</v>
      </c>
      <c r="O16" s="306" t="s">
        <v>16</v>
      </c>
      <c r="P16" s="307">
        <v>8</v>
      </c>
      <c r="Q16" s="312" t="s">
        <v>20</v>
      </c>
      <c r="R16" s="313">
        <v>2</v>
      </c>
    </row>
    <row r="17" spans="2:18">
      <c r="B17" s="303">
        <v>10</v>
      </c>
      <c r="C17" s="304" t="s">
        <v>37</v>
      </c>
      <c r="D17" s="305" t="s">
        <v>78</v>
      </c>
      <c r="E17" s="306" t="s">
        <v>16</v>
      </c>
      <c r="F17" s="307"/>
      <c r="G17" s="308" t="s">
        <v>150</v>
      </c>
      <c r="H17" s="410">
        <f t="shared" si="0"/>
        <v>2</v>
      </c>
      <c r="I17" s="310">
        <v>1</v>
      </c>
      <c r="J17" s="310"/>
      <c r="K17" s="311">
        <v>1</v>
      </c>
      <c r="M17" s="304" t="s">
        <v>32</v>
      </c>
      <c r="N17" s="305" t="s">
        <v>77</v>
      </c>
      <c r="O17" s="306" t="s">
        <v>16</v>
      </c>
      <c r="P17" s="307">
        <v>8</v>
      </c>
      <c r="Q17" s="312" t="s">
        <v>38</v>
      </c>
      <c r="R17" s="313" t="s">
        <v>119</v>
      </c>
    </row>
    <row r="18" spans="2:18">
      <c r="B18" s="303">
        <v>11</v>
      </c>
      <c r="C18" s="304" t="s">
        <v>37</v>
      </c>
      <c r="D18" s="305" t="s">
        <v>85</v>
      </c>
      <c r="E18" s="306" t="s">
        <v>92</v>
      </c>
      <c r="F18" s="307"/>
      <c r="G18" s="308" t="s">
        <v>150</v>
      </c>
      <c r="H18" s="410">
        <f t="shared" si="0"/>
        <v>3</v>
      </c>
      <c r="I18" s="310">
        <v>1</v>
      </c>
      <c r="J18" s="310">
        <v>1</v>
      </c>
      <c r="K18" s="311">
        <v>1</v>
      </c>
      <c r="M18" s="304" t="s">
        <v>37</v>
      </c>
      <c r="N18" s="305" t="s">
        <v>78</v>
      </c>
      <c r="O18" s="306" t="s">
        <v>16</v>
      </c>
      <c r="P18" s="307"/>
      <c r="Q18" s="312" t="s">
        <v>20</v>
      </c>
      <c r="R18" s="313" t="s">
        <v>119</v>
      </c>
    </row>
    <row r="19" spans="2:18">
      <c r="B19" s="303">
        <v>12</v>
      </c>
      <c r="C19" s="304" t="s">
        <v>37</v>
      </c>
      <c r="D19" s="305" t="s">
        <v>70</v>
      </c>
      <c r="E19" s="306" t="s">
        <v>16</v>
      </c>
      <c r="F19" s="307"/>
      <c r="G19" s="308" t="s">
        <v>150</v>
      </c>
      <c r="H19" s="410">
        <f t="shared" si="0"/>
        <v>2</v>
      </c>
      <c r="I19" s="310"/>
      <c r="J19" s="310">
        <v>1</v>
      </c>
      <c r="K19" s="311">
        <v>1</v>
      </c>
      <c r="M19" s="304" t="s">
        <v>37</v>
      </c>
      <c r="N19" s="305" t="s">
        <v>79</v>
      </c>
      <c r="O19" s="306" t="s">
        <v>16</v>
      </c>
      <c r="P19" s="307"/>
      <c r="Q19" s="312" t="s">
        <v>20</v>
      </c>
      <c r="R19" s="313">
        <v>2</v>
      </c>
    </row>
    <row r="20" spans="2:18">
      <c r="B20" s="303">
        <v>14</v>
      </c>
      <c r="C20" s="304" t="s">
        <v>37</v>
      </c>
      <c r="D20" s="305" t="s">
        <v>88</v>
      </c>
      <c r="E20" s="306" t="s">
        <v>92</v>
      </c>
      <c r="F20" s="307"/>
      <c r="G20" s="308" t="s">
        <v>150</v>
      </c>
      <c r="H20" s="410">
        <f t="shared" si="0"/>
        <v>2</v>
      </c>
      <c r="I20" s="310"/>
      <c r="J20" s="310">
        <v>1</v>
      </c>
      <c r="K20" s="311">
        <v>1</v>
      </c>
      <c r="M20" s="304" t="s">
        <v>37</v>
      </c>
      <c r="N20" s="305" t="s">
        <v>85</v>
      </c>
      <c r="O20" s="306" t="s">
        <v>92</v>
      </c>
      <c r="P20" s="307"/>
      <c r="Q20" s="312" t="s">
        <v>38</v>
      </c>
      <c r="R20" s="313" t="s">
        <v>123</v>
      </c>
    </row>
    <row r="21" spans="2:18">
      <c r="B21" s="303">
        <v>16</v>
      </c>
      <c r="C21" s="304" t="s">
        <v>37</v>
      </c>
      <c r="D21" s="305" t="s">
        <v>71</v>
      </c>
      <c r="E21" s="306" t="s">
        <v>16</v>
      </c>
      <c r="F21" s="307"/>
      <c r="G21" s="308" t="s">
        <v>150</v>
      </c>
      <c r="H21" s="410">
        <f t="shared" si="0"/>
        <v>1</v>
      </c>
      <c r="I21" s="310">
        <v>1</v>
      </c>
      <c r="J21" s="310"/>
      <c r="K21" s="311"/>
      <c r="M21" s="304" t="s">
        <v>32</v>
      </c>
      <c r="N21" s="305" t="s">
        <v>118</v>
      </c>
      <c r="O21" s="306" t="s">
        <v>92</v>
      </c>
      <c r="P21" s="307">
        <v>8</v>
      </c>
      <c r="Q21" s="312" t="s">
        <v>38</v>
      </c>
      <c r="R21" s="313" t="s">
        <v>120</v>
      </c>
    </row>
    <row r="22" spans="2:18" ht="15" customHeight="1">
      <c r="B22" s="303">
        <v>17</v>
      </c>
      <c r="C22" s="304" t="s">
        <v>37</v>
      </c>
      <c r="D22" s="305" t="s">
        <v>69</v>
      </c>
      <c r="E22" s="306" t="s">
        <v>16</v>
      </c>
      <c r="F22" s="307"/>
      <c r="G22" s="308" t="s">
        <v>150</v>
      </c>
      <c r="H22" s="410">
        <f t="shared" si="0"/>
        <v>1</v>
      </c>
      <c r="I22" s="310"/>
      <c r="J22" s="310">
        <v>1</v>
      </c>
      <c r="K22" s="311"/>
      <c r="M22" s="304" t="s">
        <v>32</v>
      </c>
      <c r="N22" s="305" t="s">
        <v>80</v>
      </c>
      <c r="O22" s="306" t="s">
        <v>92</v>
      </c>
      <c r="P22" s="307">
        <v>8</v>
      </c>
      <c r="Q22" s="312" t="s">
        <v>20</v>
      </c>
      <c r="R22" s="313">
        <v>4</v>
      </c>
    </row>
    <row r="23" spans="2:18">
      <c r="B23" s="303">
        <v>18</v>
      </c>
      <c r="C23" s="304" t="s">
        <v>37</v>
      </c>
      <c r="D23" s="305" t="s">
        <v>76</v>
      </c>
      <c r="E23" s="306" t="s">
        <v>16</v>
      </c>
      <c r="F23" s="307"/>
      <c r="G23" s="308" t="s">
        <v>150</v>
      </c>
      <c r="H23" s="410">
        <f t="shared" si="0"/>
        <v>2</v>
      </c>
      <c r="I23" s="310"/>
      <c r="J23" s="310">
        <v>1</v>
      </c>
      <c r="K23" s="311">
        <v>1</v>
      </c>
      <c r="M23" s="304" t="s">
        <v>37</v>
      </c>
      <c r="N23" s="305" t="s">
        <v>86</v>
      </c>
      <c r="O23" s="306" t="s">
        <v>92</v>
      </c>
      <c r="P23" s="307"/>
      <c r="Q23" s="312" t="s">
        <v>20</v>
      </c>
      <c r="R23" s="313">
        <v>4</v>
      </c>
    </row>
    <row r="24" spans="2:18">
      <c r="B24" s="303">
        <v>19</v>
      </c>
      <c r="C24" s="304" t="s">
        <v>37</v>
      </c>
      <c r="D24" s="305" t="s">
        <v>87</v>
      </c>
      <c r="E24" s="306" t="s">
        <v>92</v>
      </c>
      <c r="F24" s="307"/>
      <c r="G24" s="308" t="s">
        <v>150</v>
      </c>
      <c r="H24" s="410">
        <f t="shared" si="0"/>
        <v>1</v>
      </c>
      <c r="I24" s="310"/>
      <c r="J24" s="310"/>
      <c r="K24" s="311">
        <v>1</v>
      </c>
      <c r="M24" s="304" t="s">
        <v>37</v>
      </c>
      <c r="N24" s="305" t="s">
        <v>87</v>
      </c>
      <c r="O24" s="306" t="s">
        <v>92</v>
      </c>
      <c r="P24" s="307"/>
      <c r="Q24" s="312" t="s">
        <v>20</v>
      </c>
      <c r="R24" s="313" t="s">
        <v>89</v>
      </c>
    </row>
    <row r="25" spans="2:18">
      <c r="B25" s="303">
        <v>20</v>
      </c>
      <c r="C25" s="304" t="s">
        <v>37</v>
      </c>
      <c r="D25" s="305" t="s">
        <v>116</v>
      </c>
      <c r="E25" s="306" t="s">
        <v>16</v>
      </c>
      <c r="F25" s="307"/>
      <c r="G25" s="308" t="s">
        <v>150</v>
      </c>
      <c r="H25" s="410">
        <f t="shared" si="0"/>
        <v>1</v>
      </c>
      <c r="I25" s="310">
        <v>1</v>
      </c>
      <c r="J25" s="310"/>
      <c r="K25" s="311"/>
      <c r="M25" s="304" t="s">
        <v>37</v>
      </c>
      <c r="N25" s="305" t="s">
        <v>88</v>
      </c>
      <c r="O25" s="306" t="s">
        <v>92</v>
      </c>
      <c r="P25" s="307"/>
      <c r="Q25" s="312" t="s">
        <v>20</v>
      </c>
      <c r="R25" s="313">
        <v>3</v>
      </c>
    </row>
    <row r="26" spans="2:18">
      <c r="B26" s="303">
        <v>21</v>
      </c>
      <c r="C26" s="304" t="s">
        <v>37</v>
      </c>
      <c r="D26" s="305" t="s">
        <v>73</v>
      </c>
      <c r="E26" s="306" t="s">
        <v>19</v>
      </c>
      <c r="F26" s="307"/>
      <c r="G26" s="308" t="s">
        <v>150</v>
      </c>
      <c r="H26" s="410">
        <f t="shared" si="0"/>
        <v>2</v>
      </c>
      <c r="I26" s="310"/>
      <c r="J26" s="310">
        <v>1</v>
      </c>
      <c r="K26" s="311">
        <v>1</v>
      </c>
      <c r="M26" s="304" t="s">
        <v>32</v>
      </c>
      <c r="N26" s="305" t="s">
        <v>81</v>
      </c>
      <c r="O26" s="306" t="s">
        <v>16</v>
      </c>
      <c r="P26" s="307">
        <v>8</v>
      </c>
      <c r="Q26" s="312" t="s">
        <v>38</v>
      </c>
      <c r="R26" s="313" t="s">
        <v>94</v>
      </c>
    </row>
    <row r="27" spans="2:18">
      <c r="B27" s="303">
        <v>22</v>
      </c>
      <c r="C27" s="304" t="s">
        <v>37</v>
      </c>
      <c r="D27" s="305" t="s">
        <v>152</v>
      </c>
      <c r="E27" s="306" t="s">
        <v>92</v>
      </c>
      <c r="F27" s="307"/>
      <c r="G27" s="308" t="s">
        <v>150</v>
      </c>
      <c r="H27" s="410">
        <f t="shared" si="0"/>
        <v>1</v>
      </c>
      <c r="I27" s="310">
        <v>1</v>
      </c>
      <c r="J27" s="310"/>
      <c r="K27" s="311"/>
      <c r="L27" s="279"/>
      <c r="M27" s="304" t="s">
        <v>37</v>
      </c>
      <c r="N27" s="305" t="s">
        <v>83</v>
      </c>
      <c r="O27" s="306" t="s">
        <v>16</v>
      </c>
      <c r="P27" s="307"/>
      <c r="Q27" s="312" t="s">
        <v>38</v>
      </c>
      <c r="R27" s="313" t="s">
        <v>120</v>
      </c>
    </row>
    <row r="28" spans="2:18">
      <c r="B28" s="303">
        <v>23</v>
      </c>
      <c r="C28" s="304" t="s">
        <v>37</v>
      </c>
      <c r="D28" s="305" t="s">
        <v>153</v>
      </c>
      <c r="E28" s="306" t="s">
        <v>17</v>
      </c>
      <c r="F28" s="307"/>
      <c r="G28" s="308" t="s">
        <v>150</v>
      </c>
      <c r="H28" s="410">
        <f t="shared" si="0"/>
        <v>1</v>
      </c>
      <c r="I28" s="310">
        <v>1</v>
      </c>
      <c r="J28" s="310"/>
      <c r="K28" s="311"/>
      <c r="L28" s="279"/>
      <c r="M28" s="304" t="s">
        <v>37</v>
      </c>
      <c r="N28" s="305" t="s">
        <v>84</v>
      </c>
      <c r="O28" s="306" t="s">
        <v>16</v>
      </c>
      <c r="P28" s="307"/>
      <c r="Q28" s="312" t="s">
        <v>38</v>
      </c>
      <c r="R28" s="313" t="s">
        <v>119</v>
      </c>
    </row>
    <row r="29" spans="2:18">
      <c r="B29" s="303">
        <v>25</v>
      </c>
      <c r="C29" s="304" t="s">
        <v>37</v>
      </c>
      <c r="D29" s="305" t="s">
        <v>75</v>
      </c>
      <c r="E29" s="306" t="s">
        <v>16</v>
      </c>
      <c r="F29" s="307"/>
      <c r="G29" s="308" t="s">
        <v>150</v>
      </c>
      <c r="H29" s="410">
        <f t="shared" si="0"/>
        <v>1</v>
      </c>
      <c r="I29" s="310">
        <v>1</v>
      </c>
      <c r="J29" s="310"/>
      <c r="K29" s="311"/>
      <c r="L29" s="279"/>
      <c r="N29" s="295" t="s">
        <v>140</v>
      </c>
    </row>
    <row r="30" spans="2:18">
      <c r="B30" s="303">
        <v>26</v>
      </c>
      <c r="C30" s="304" t="s">
        <v>37</v>
      </c>
      <c r="D30" s="305" t="s">
        <v>83</v>
      </c>
      <c r="E30" s="306" t="s">
        <v>92</v>
      </c>
      <c r="F30" s="307"/>
      <c r="G30" s="308" t="s">
        <v>150</v>
      </c>
      <c r="H30" s="410">
        <f t="shared" si="0"/>
        <v>2</v>
      </c>
      <c r="I30" s="310"/>
      <c r="J30" s="310">
        <v>1</v>
      </c>
      <c r="K30" s="311">
        <v>1</v>
      </c>
      <c r="L30" s="279"/>
      <c r="N30" s="295" t="s">
        <v>142</v>
      </c>
    </row>
    <row r="31" spans="2:18">
      <c r="B31" s="303">
        <v>27</v>
      </c>
      <c r="C31" s="304" t="s">
        <v>37</v>
      </c>
      <c r="D31" s="305" t="s">
        <v>561</v>
      </c>
      <c r="E31" s="306" t="s">
        <v>92</v>
      </c>
      <c r="F31" s="307"/>
      <c r="G31" s="308" t="s">
        <v>150</v>
      </c>
      <c r="H31" s="410">
        <f t="shared" si="0"/>
        <v>2</v>
      </c>
      <c r="I31" s="310"/>
      <c r="J31" s="310">
        <v>1</v>
      </c>
      <c r="K31" s="311">
        <v>1</v>
      </c>
      <c r="L31" s="279"/>
      <c r="N31" s="295" t="s">
        <v>144</v>
      </c>
    </row>
    <row r="32" spans="2:18">
      <c r="B32" s="303">
        <v>28</v>
      </c>
      <c r="C32" s="304" t="s">
        <v>37</v>
      </c>
      <c r="D32" s="305" t="s">
        <v>155</v>
      </c>
      <c r="E32" s="306" t="s">
        <v>92</v>
      </c>
      <c r="F32" s="307"/>
      <c r="G32" s="308" t="s">
        <v>150</v>
      </c>
      <c r="H32" s="410">
        <f t="shared" si="0"/>
        <v>1</v>
      </c>
      <c r="I32" s="310"/>
      <c r="J32" s="310">
        <v>1</v>
      </c>
      <c r="K32" s="311"/>
      <c r="L32" s="279"/>
      <c r="N32" s="295" t="s">
        <v>145</v>
      </c>
    </row>
    <row r="33" spans="2:15">
      <c r="B33" s="303">
        <v>29</v>
      </c>
      <c r="C33" s="304" t="s">
        <v>37</v>
      </c>
      <c r="D33" s="305" t="s">
        <v>74</v>
      </c>
      <c r="E33" s="306" t="s">
        <v>92</v>
      </c>
      <c r="F33" s="307"/>
      <c r="G33" s="308" t="s">
        <v>150</v>
      </c>
      <c r="H33" s="410">
        <f t="shared" si="0"/>
        <v>1</v>
      </c>
      <c r="I33" s="310"/>
      <c r="J33" s="310"/>
      <c r="K33" s="311">
        <v>1</v>
      </c>
      <c r="L33" s="279"/>
      <c r="N33" s="295" t="s">
        <v>152</v>
      </c>
    </row>
    <row r="34" spans="2:15">
      <c r="B34" s="303">
        <v>31</v>
      </c>
      <c r="C34" s="304" t="s">
        <v>37</v>
      </c>
      <c r="D34" s="315" t="s">
        <v>163</v>
      </c>
      <c r="E34" s="318" t="s">
        <v>16</v>
      </c>
      <c r="F34" s="307"/>
      <c r="G34" s="308" t="s">
        <v>150</v>
      </c>
      <c r="H34" s="410">
        <f t="shared" si="0"/>
        <v>2</v>
      </c>
      <c r="I34" s="319"/>
      <c r="J34" s="316">
        <v>1</v>
      </c>
      <c r="K34" s="317">
        <v>1</v>
      </c>
      <c r="L34" s="279"/>
      <c r="M34" s="304" t="s">
        <v>32</v>
      </c>
      <c r="N34" s="295" t="s">
        <v>162</v>
      </c>
    </row>
    <row r="35" spans="2:15">
      <c r="B35" s="303">
        <v>32</v>
      </c>
      <c r="C35" s="304" t="s">
        <v>37</v>
      </c>
      <c r="D35" s="315" t="s">
        <v>68</v>
      </c>
      <c r="E35" s="306" t="s">
        <v>17</v>
      </c>
      <c r="F35" s="307"/>
      <c r="G35" s="308" t="s">
        <v>150</v>
      </c>
      <c r="H35" s="410">
        <f t="shared" si="0"/>
        <v>1</v>
      </c>
      <c r="I35" s="319"/>
      <c r="J35" s="316">
        <v>1</v>
      </c>
      <c r="K35" s="317"/>
      <c r="L35" s="279"/>
      <c r="M35" s="304" t="s">
        <v>32</v>
      </c>
      <c r="N35" s="295" t="s">
        <v>163</v>
      </c>
      <c r="O35" s="306" t="s">
        <v>16</v>
      </c>
    </row>
    <row r="36" spans="2:15">
      <c r="B36" s="303">
        <v>33</v>
      </c>
      <c r="C36" s="304" t="s">
        <v>37</v>
      </c>
      <c r="D36" s="315" t="s">
        <v>164</v>
      </c>
      <c r="E36" s="318" t="s">
        <v>16</v>
      </c>
      <c r="F36" s="307"/>
      <c r="G36" s="308" t="s">
        <v>150</v>
      </c>
      <c r="H36" s="410">
        <f t="shared" si="0"/>
        <v>2</v>
      </c>
      <c r="I36" s="319"/>
      <c r="J36" s="316">
        <v>1</v>
      </c>
      <c r="K36" s="317">
        <v>1</v>
      </c>
      <c r="L36" s="279"/>
      <c r="M36" s="304" t="s">
        <v>32</v>
      </c>
      <c r="N36" s="295" t="s">
        <v>164</v>
      </c>
      <c r="O36" s="306" t="s">
        <v>16</v>
      </c>
    </row>
    <row r="37" spans="2:15">
      <c r="B37" s="303">
        <v>34</v>
      </c>
      <c r="C37" s="314" t="s">
        <v>37</v>
      </c>
      <c r="D37" s="315" t="s">
        <v>317</v>
      </c>
      <c r="E37" s="318" t="s">
        <v>16</v>
      </c>
      <c r="F37" s="307"/>
      <c r="G37" s="308" t="s">
        <v>150</v>
      </c>
      <c r="H37" s="410">
        <f t="shared" si="0"/>
        <v>2</v>
      </c>
      <c r="I37" s="319"/>
      <c r="J37" s="316">
        <v>1</v>
      </c>
      <c r="K37" s="317">
        <v>1</v>
      </c>
      <c r="L37" s="279"/>
      <c r="M37" s="304" t="s">
        <v>32</v>
      </c>
      <c r="N37" s="295" t="s">
        <v>68</v>
      </c>
    </row>
    <row r="38" spans="2:15" ht="15.75" customHeight="1">
      <c r="B38" s="303">
        <v>35</v>
      </c>
      <c r="C38" s="314" t="s">
        <v>37</v>
      </c>
      <c r="D38" s="315" t="s">
        <v>422</v>
      </c>
      <c r="E38" s="318" t="s">
        <v>92</v>
      </c>
      <c r="F38" s="307"/>
      <c r="G38" s="308" t="s">
        <v>150</v>
      </c>
      <c r="H38" s="410">
        <f t="shared" si="0"/>
        <v>1</v>
      </c>
      <c r="I38" s="319"/>
      <c r="J38" s="316"/>
      <c r="K38" s="317">
        <v>1</v>
      </c>
      <c r="L38" s="279"/>
    </row>
    <row r="39" spans="2:15" ht="15.75" customHeight="1">
      <c r="B39" s="523"/>
      <c r="C39" s="525"/>
      <c r="D39" s="527"/>
      <c r="E39" s="527"/>
      <c r="F39" s="527"/>
      <c r="G39" s="531"/>
      <c r="H39" s="533">
        <f>K39+J39+I39</f>
        <v>0</v>
      </c>
      <c r="I39" s="531">
        <f>COUNT(I40:I78)</f>
        <v>0</v>
      </c>
      <c r="J39" s="535">
        <f>COUNT(J40:J78)</f>
        <v>0</v>
      </c>
      <c r="K39" s="535">
        <f>COUNT(K40:K78)</f>
        <v>0</v>
      </c>
      <c r="L39" s="279"/>
      <c r="M39" s="295" t="s">
        <v>37</v>
      </c>
      <c r="N39" s="295" t="s">
        <v>165</v>
      </c>
    </row>
    <row r="40" spans="2:15">
      <c r="B40" s="303"/>
      <c r="C40" s="314"/>
      <c r="D40" s="315"/>
      <c r="E40" s="318"/>
      <c r="F40" s="307"/>
      <c r="G40" s="320"/>
      <c r="H40" s="410">
        <f>I40+J40+K40</f>
        <v>0</v>
      </c>
      <c r="I40" s="319"/>
      <c r="J40" s="316"/>
      <c r="K40" s="317"/>
      <c r="L40" s="279"/>
      <c r="M40" s="295" t="s">
        <v>37</v>
      </c>
      <c r="N40" s="295" t="s">
        <v>166</v>
      </c>
    </row>
    <row r="41" spans="2:15">
      <c r="B41" s="303"/>
      <c r="C41" s="314"/>
      <c r="D41" s="315"/>
      <c r="E41" s="318"/>
      <c r="F41" s="307"/>
      <c r="G41" s="320"/>
      <c r="H41" s="410">
        <f>I41+J41+K41</f>
        <v>0</v>
      </c>
      <c r="I41" s="319"/>
      <c r="J41" s="316"/>
      <c r="K41" s="317"/>
      <c r="L41" s="279"/>
      <c r="M41" s="295" t="s">
        <v>32</v>
      </c>
      <c r="N41" s="295" t="s">
        <v>167</v>
      </c>
    </row>
    <row r="42" spans="2:15">
      <c r="B42" s="303"/>
      <c r="C42" s="314"/>
      <c r="D42" s="315"/>
      <c r="E42" s="318"/>
      <c r="F42" s="307"/>
      <c r="G42" s="320"/>
      <c r="H42" s="410">
        <f>I42+J42+K42</f>
        <v>0</v>
      </c>
      <c r="I42" s="319"/>
      <c r="J42" s="316"/>
      <c r="K42" s="317"/>
      <c r="L42" s="279"/>
      <c r="M42" s="295" t="s">
        <v>37</v>
      </c>
      <c r="N42" s="295" t="s">
        <v>168</v>
      </c>
    </row>
    <row r="43" spans="2:15" ht="17.25" customHeight="1">
      <c r="B43" s="303"/>
      <c r="C43" s="314"/>
      <c r="D43" s="315"/>
      <c r="E43" s="318"/>
      <c r="F43" s="307"/>
      <c r="G43" s="320"/>
      <c r="H43" s="309">
        <f>I43+J43+K43</f>
        <v>0</v>
      </c>
      <c r="I43" s="319"/>
      <c r="J43" s="316"/>
      <c r="K43" s="317"/>
      <c r="L43" s="279"/>
      <c r="M43" s="295" t="s">
        <v>37</v>
      </c>
      <c r="N43" s="295" t="s">
        <v>169</v>
      </c>
    </row>
    <row r="44" spans="2:15">
      <c r="M44" s="295" t="s">
        <v>37</v>
      </c>
      <c r="N44" s="295" t="s">
        <v>170</v>
      </c>
    </row>
    <row r="45" spans="2:15">
      <c r="M45" s="295" t="s">
        <v>37</v>
      </c>
      <c r="N45" s="295" t="s">
        <v>171</v>
      </c>
    </row>
    <row r="46" spans="2:15">
      <c r="M46" s="295" t="s">
        <v>37</v>
      </c>
      <c r="N46" s="295" t="s">
        <v>172</v>
      </c>
    </row>
    <row r="47" spans="2:15">
      <c r="M47" s="295" t="s">
        <v>37</v>
      </c>
      <c r="N47" s="295" t="s">
        <v>173</v>
      </c>
    </row>
    <row r="48" spans="2:15">
      <c r="M48" s="295" t="s">
        <v>37</v>
      </c>
      <c r="N48" s="295" t="s">
        <v>174</v>
      </c>
    </row>
    <row r="49" spans="13:14">
      <c r="M49" s="295" t="s">
        <v>37</v>
      </c>
      <c r="N49" s="295" t="s">
        <v>175</v>
      </c>
    </row>
    <row r="50" spans="13:14">
      <c r="M50" s="295" t="s">
        <v>32</v>
      </c>
      <c r="N50" s="295" t="s">
        <v>176</v>
      </c>
    </row>
    <row r="51" spans="13:14">
      <c r="M51" s="295" t="s">
        <v>37</v>
      </c>
      <c r="N51" s="295" t="s">
        <v>177</v>
      </c>
    </row>
    <row r="52" spans="13:14">
      <c r="M52" s="295" t="s">
        <v>37</v>
      </c>
      <c r="N52" s="295" t="s">
        <v>178</v>
      </c>
    </row>
    <row r="53" spans="13:14">
      <c r="M53" s="295" t="s">
        <v>37</v>
      </c>
      <c r="N53" s="295" t="s">
        <v>179</v>
      </c>
    </row>
    <row r="54" spans="13:14">
      <c r="M54" s="295" t="s">
        <v>37</v>
      </c>
      <c r="N54" s="295" t="s">
        <v>180</v>
      </c>
    </row>
    <row r="55" spans="13:14">
      <c r="M55" s="295" t="s">
        <v>37</v>
      </c>
      <c r="N55" s="295" t="s">
        <v>181</v>
      </c>
    </row>
    <row r="56" spans="13:14">
      <c r="M56" s="295" t="s">
        <v>37</v>
      </c>
      <c r="N56" s="295" t="s">
        <v>182</v>
      </c>
    </row>
    <row r="57" spans="13:14">
      <c r="M57" s="295" t="s">
        <v>37</v>
      </c>
      <c r="N57" s="295" t="s">
        <v>183</v>
      </c>
    </row>
    <row r="58" spans="13:14">
      <c r="M58" s="295" t="s">
        <v>37</v>
      </c>
      <c r="N58" s="295" t="s">
        <v>184</v>
      </c>
    </row>
    <row r="59" spans="13:14">
      <c r="M59" s="295" t="s">
        <v>37</v>
      </c>
      <c r="N59" s="295" t="s">
        <v>185</v>
      </c>
    </row>
    <row r="60" spans="13:14">
      <c r="M60" s="295" t="s">
        <v>37</v>
      </c>
      <c r="N60" s="295" t="s">
        <v>186</v>
      </c>
    </row>
    <row r="61" spans="13:14">
      <c r="M61" s="295" t="s">
        <v>37</v>
      </c>
      <c r="N61" s="295" t="s">
        <v>116</v>
      </c>
    </row>
    <row r="62" spans="13:14">
      <c r="M62" s="295" t="s">
        <v>37</v>
      </c>
      <c r="N62" s="295" t="s">
        <v>68</v>
      </c>
    </row>
    <row r="63" spans="13:14">
      <c r="M63" s="295" t="s">
        <v>37</v>
      </c>
      <c r="N63" s="295" t="s">
        <v>187</v>
      </c>
    </row>
    <row r="64" spans="13:14">
      <c r="M64" s="295" t="s">
        <v>37</v>
      </c>
      <c r="N64" s="295" t="s">
        <v>188</v>
      </c>
    </row>
    <row r="65" spans="13:14">
      <c r="M65" s="295" t="s">
        <v>37</v>
      </c>
      <c r="N65" s="295" t="s">
        <v>189</v>
      </c>
    </row>
    <row r="66" spans="13:14">
      <c r="M66" s="295" t="s">
        <v>37</v>
      </c>
      <c r="N66" s="295" t="s">
        <v>190</v>
      </c>
    </row>
    <row r="67" spans="13:14">
      <c r="M67" s="295" t="s">
        <v>37</v>
      </c>
      <c r="N67" s="295" t="s">
        <v>191</v>
      </c>
    </row>
    <row r="68" spans="13:14">
      <c r="M68" s="295" t="s">
        <v>37</v>
      </c>
      <c r="N68" s="295" t="s">
        <v>192</v>
      </c>
    </row>
    <row r="69" spans="13:14">
      <c r="M69" s="295" t="s">
        <v>37</v>
      </c>
      <c r="N69" s="295" t="s">
        <v>193</v>
      </c>
    </row>
    <row r="70" spans="13:14">
      <c r="M70" s="295" t="s">
        <v>37</v>
      </c>
      <c r="N70" s="295" t="s">
        <v>194</v>
      </c>
    </row>
    <row r="71" spans="13:14">
      <c r="M71" s="295" t="s">
        <v>37</v>
      </c>
      <c r="N71" s="295" t="s">
        <v>195</v>
      </c>
    </row>
    <row r="72" spans="13:14">
      <c r="M72" s="295" t="s">
        <v>37</v>
      </c>
      <c r="N72" s="295" t="s">
        <v>196</v>
      </c>
    </row>
    <row r="73" spans="13:14">
      <c r="M73" s="295" t="s">
        <v>32</v>
      </c>
      <c r="N73" s="295" t="s">
        <v>197</v>
      </c>
    </row>
    <row r="74" spans="13:14">
      <c r="M74" s="295" t="s">
        <v>32</v>
      </c>
      <c r="N74" s="295" t="s">
        <v>198</v>
      </c>
    </row>
    <row r="75" spans="13:14">
      <c r="M75" s="295" t="s">
        <v>37</v>
      </c>
      <c r="N75" s="295" t="s">
        <v>199</v>
      </c>
    </row>
    <row r="76" spans="13:14">
      <c r="M76" s="295" t="s">
        <v>37</v>
      </c>
      <c r="N76" s="295" t="s">
        <v>70</v>
      </c>
    </row>
    <row r="77" spans="13:14">
      <c r="M77" s="295" t="s">
        <v>37</v>
      </c>
      <c r="N77" s="295" t="s">
        <v>200</v>
      </c>
    </row>
    <row r="78" spans="13:14">
      <c r="M78" s="295" t="s">
        <v>37</v>
      </c>
      <c r="N78" s="295" t="s">
        <v>201</v>
      </c>
    </row>
    <row r="79" spans="13:14">
      <c r="M79" s="295" t="s">
        <v>37</v>
      </c>
      <c r="N79" s="295" t="s">
        <v>202</v>
      </c>
    </row>
    <row r="80" spans="13:14">
      <c r="M80" s="295" t="s">
        <v>37</v>
      </c>
      <c r="N80" s="295" t="s">
        <v>203</v>
      </c>
    </row>
    <row r="81" spans="13:14">
      <c r="M81" s="295" t="s">
        <v>37</v>
      </c>
      <c r="N81" s="295" t="s">
        <v>204</v>
      </c>
    </row>
    <row r="82" spans="13:14">
      <c r="M82" s="295" t="s">
        <v>37</v>
      </c>
      <c r="N82" s="295" t="s">
        <v>205</v>
      </c>
    </row>
    <row r="83" spans="13:14">
      <c r="M83" s="295" t="s">
        <v>37</v>
      </c>
      <c r="N83" s="295" t="s">
        <v>206</v>
      </c>
    </row>
    <row r="84" spans="13:14">
      <c r="M84" s="295" t="s">
        <v>37</v>
      </c>
      <c r="N84" s="295" t="s">
        <v>207</v>
      </c>
    </row>
    <row r="85" spans="13:14">
      <c r="M85" s="295" t="s">
        <v>37</v>
      </c>
      <c r="N85" s="295" t="s">
        <v>208</v>
      </c>
    </row>
    <row r="86" spans="13:14">
      <c r="M86" s="295" t="s">
        <v>37</v>
      </c>
      <c r="N86" s="295" t="s">
        <v>209</v>
      </c>
    </row>
    <row r="87" spans="13:14">
      <c r="M87" s="295" t="s">
        <v>37</v>
      </c>
      <c r="N87" s="295" t="s">
        <v>210</v>
      </c>
    </row>
    <row r="88" spans="13:14">
      <c r="M88" s="295" t="s">
        <v>37</v>
      </c>
      <c r="N88" s="295" t="s">
        <v>211</v>
      </c>
    </row>
    <row r="89" spans="13:14">
      <c r="M89" s="295" t="s">
        <v>37</v>
      </c>
      <c r="N89" s="295" t="s">
        <v>74</v>
      </c>
    </row>
    <row r="90" spans="13:14">
      <c r="M90" s="295" t="s">
        <v>37</v>
      </c>
      <c r="N90" s="295" t="s">
        <v>212</v>
      </c>
    </row>
    <row r="91" spans="13:14">
      <c r="M91" s="295" t="s">
        <v>37</v>
      </c>
      <c r="N91" s="295" t="s">
        <v>213</v>
      </c>
    </row>
    <row r="92" spans="13:14">
      <c r="M92" s="295" t="s">
        <v>37</v>
      </c>
      <c r="N92" s="295" t="s">
        <v>214</v>
      </c>
    </row>
    <row r="93" spans="13:14">
      <c r="M93" s="295" t="s">
        <v>32</v>
      </c>
      <c r="N93" s="295" t="s">
        <v>215</v>
      </c>
    </row>
    <row r="94" spans="13:14">
      <c r="M94" s="295" t="s">
        <v>32</v>
      </c>
      <c r="N94" s="295" t="s">
        <v>139</v>
      </c>
    </row>
    <row r="95" spans="13:14">
      <c r="M95" s="295" t="s">
        <v>32</v>
      </c>
      <c r="N95" s="295" t="s">
        <v>216</v>
      </c>
    </row>
    <row r="96" spans="13:14">
      <c r="M96" s="295" t="s">
        <v>37</v>
      </c>
      <c r="N96" s="295" t="s">
        <v>217</v>
      </c>
    </row>
    <row r="97" spans="13:14">
      <c r="M97" s="295" t="s">
        <v>37</v>
      </c>
      <c r="N97" s="295" t="s">
        <v>218</v>
      </c>
    </row>
    <row r="98" spans="13:14">
      <c r="M98" s="295" t="s">
        <v>37</v>
      </c>
      <c r="N98" s="295" t="s">
        <v>219</v>
      </c>
    </row>
    <row r="99" spans="13:14">
      <c r="M99" s="295" t="s">
        <v>37</v>
      </c>
      <c r="N99" s="295" t="s">
        <v>220</v>
      </c>
    </row>
    <row r="100" spans="13:14">
      <c r="M100" s="295" t="s">
        <v>37</v>
      </c>
      <c r="N100" s="295" t="s">
        <v>221</v>
      </c>
    </row>
    <row r="101" spans="13:14">
      <c r="M101" s="295" t="s">
        <v>37</v>
      </c>
      <c r="N101" s="295" t="s">
        <v>222</v>
      </c>
    </row>
    <row r="102" spans="13:14">
      <c r="M102" s="295" t="s">
        <v>37</v>
      </c>
      <c r="N102" s="295" t="s">
        <v>223</v>
      </c>
    </row>
    <row r="103" spans="13:14">
      <c r="M103" s="295" t="s">
        <v>37</v>
      </c>
      <c r="N103" s="295" t="s">
        <v>224</v>
      </c>
    </row>
    <row r="104" spans="13:14">
      <c r="M104" s="295" t="s">
        <v>37</v>
      </c>
      <c r="N104" s="295" t="s">
        <v>225</v>
      </c>
    </row>
    <row r="105" spans="13:14">
      <c r="M105" s="295" t="s">
        <v>37</v>
      </c>
      <c r="N105" s="295" t="s">
        <v>226</v>
      </c>
    </row>
    <row r="106" spans="13:14">
      <c r="M106" s="295" t="s">
        <v>37</v>
      </c>
      <c r="N106" s="295" t="s">
        <v>71</v>
      </c>
    </row>
    <row r="107" spans="13:14">
      <c r="M107" s="295" t="s">
        <v>37</v>
      </c>
      <c r="N107" s="295" t="s">
        <v>227</v>
      </c>
    </row>
    <row r="108" spans="13:14">
      <c r="M108" s="295" t="s">
        <v>37</v>
      </c>
      <c r="N108" s="295" t="s">
        <v>228</v>
      </c>
    </row>
    <row r="109" spans="13:14">
      <c r="M109" s="295" t="s">
        <v>37</v>
      </c>
      <c r="N109" s="295" t="s">
        <v>229</v>
      </c>
    </row>
    <row r="110" spans="13:14">
      <c r="M110" s="295" t="s">
        <v>37</v>
      </c>
      <c r="N110" s="295" t="s">
        <v>230</v>
      </c>
    </row>
    <row r="111" spans="13:14">
      <c r="M111" s="295" t="s">
        <v>37</v>
      </c>
      <c r="N111" s="295" t="s">
        <v>231</v>
      </c>
    </row>
    <row r="112" spans="13:14">
      <c r="M112" s="295" t="s">
        <v>37</v>
      </c>
      <c r="N112" s="295" t="s">
        <v>232</v>
      </c>
    </row>
    <row r="113" spans="13:14">
      <c r="M113" s="295" t="s">
        <v>37</v>
      </c>
      <c r="N113" s="295" t="s">
        <v>233</v>
      </c>
    </row>
    <row r="114" spans="13:14">
      <c r="M114" s="295" t="s">
        <v>37</v>
      </c>
      <c r="N114" s="295" t="s">
        <v>234</v>
      </c>
    </row>
    <row r="115" spans="13:14">
      <c r="M115" s="295" t="s">
        <v>37</v>
      </c>
      <c r="N115" s="295" t="s">
        <v>235</v>
      </c>
    </row>
    <row r="116" spans="13:14">
      <c r="M116" s="295" t="s">
        <v>37</v>
      </c>
      <c r="N116" s="295" t="s">
        <v>236</v>
      </c>
    </row>
    <row r="117" spans="13:14">
      <c r="M117" s="295" t="s">
        <v>37</v>
      </c>
      <c r="N117" s="295" t="s">
        <v>237</v>
      </c>
    </row>
    <row r="118" spans="13:14">
      <c r="M118" s="295" t="s">
        <v>37</v>
      </c>
      <c r="N118" s="295" t="s">
        <v>238</v>
      </c>
    </row>
    <row r="119" spans="13:14">
      <c r="M119" s="295" t="s">
        <v>37</v>
      </c>
      <c r="N119" s="295" t="s">
        <v>239</v>
      </c>
    </row>
    <row r="120" spans="13:14">
      <c r="M120" s="295" t="s">
        <v>37</v>
      </c>
      <c r="N120" s="295" t="s">
        <v>240</v>
      </c>
    </row>
    <row r="121" spans="13:14">
      <c r="M121" s="295" t="s">
        <v>37</v>
      </c>
      <c r="N121" s="295" t="s">
        <v>241</v>
      </c>
    </row>
    <row r="122" spans="13:14">
      <c r="M122" s="295" t="s">
        <v>37</v>
      </c>
      <c r="N122" s="295" t="s">
        <v>242</v>
      </c>
    </row>
    <row r="123" spans="13:14">
      <c r="M123" s="295" t="s">
        <v>37</v>
      </c>
      <c r="N123" s="295" t="s">
        <v>243</v>
      </c>
    </row>
    <row r="124" spans="13:14">
      <c r="M124" s="295" t="s">
        <v>37</v>
      </c>
      <c r="N124" s="295" t="s">
        <v>244</v>
      </c>
    </row>
    <row r="125" spans="13:14">
      <c r="M125" s="295" t="s">
        <v>37</v>
      </c>
      <c r="N125" s="295" t="s">
        <v>73</v>
      </c>
    </row>
    <row r="126" spans="13:14">
      <c r="M126" s="295" t="s">
        <v>37</v>
      </c>
      <c r="N126" s="295" t="s">
        <v>245</v>
      </c>
    </row>
    <row r="127" spans="13:14">
      <c r="M127" s="295" t="s">
        <v>32</v>
      </c>
      <c r="N127" s="295" t="s">
        <v>246</v>
      </c>
    </row>
    <row r="128" spans="13:14">
      <c r="M128" s="295" t="s">
        <v>32</v>
      </c>
      <c r="N128" s="295" t="s">
        <v>247</v>
      </c>
    </row>
    <row r="129" spans="13:14">
      <c r="M129" s="295" t="s">
        <v>37</v>
      </c>
      <c r="N129" s="295" t="s">
        <v>248</v>
      </c>
    </row>
    <row r="130" spans="13:14">
      <c r="M130" s="295" t="s">
        <v>37</v>
      </c>
      <c r="N130" s="295" t="s">
        <v>30</v>
      </c>
    </row>
    <row r="131" spans="13:14">
      <c r="M131" s="295" t="s">
        <v>37</v>
      </c>
      <c r="N131" s="295" t="s">
        <v>249</v>
      </c>
    </row>
    <row r="132" spans="13:14">
      <c r="M132" s="295" t="s">
        <v>32</v>
      </c>
      <c r="N132" s="295" t="s">
        <v>250</v>
      </c>
    </row>
    <row r="133" spans="13:14">
      <c r="M133" s="295" t="s">
        <v>32</v>
      </c>
      <c r="N133" s="295" t="s">
        <v>251</v>
      </c>
    </row>
    <row r="134" spans="13:14">
      <c r="M134" s="295" t="s">
        <v>37</v>
      </c>
      <c r="N134" s="295" t="s">
        <v>155</v>
      </c>
    </row>
    <row r="135" spans="13:14">
      <c r="M135" s="295" t="s">
        <v>37</v>
      </c>
      <c r="N135" s="295" t="s">
        <v>252</v>
      </c>
    </row>
    <row r="136" spans="13:14">
      <c r="M136" s="295" t="s">
        <v>37</v>
      </c>
      <c r="N136" s="295" t="s">
        <v>253</v>
      </c>
    </row>
    <row r="137" spans="13:14">
      <c r="M137" s="295" t="s">
        <v>37</v>
      </c>
      <c r="N137" s="295" t="s">
        <v>75</v>
      </c>
    </row>
    <row r="138" spans="13:14">
      <c r="M138" s="295" t="s">
        <v>37</v>
      </c>
      <c r="N138" s="295" t="s">
        <v>254</v>
      </c>
    </row>
    <row r="139" spans="13:14">
      <c r="M139" s="295" t="s">
        <v>37</v>
      </c>
      <c r="N139" s="295" t="s">
        <v>255</v>
      </c>
    </row>
    <row r="140" spans="13:14">
      <c r="M140" s="295" t="s">
        <v>37</v>
      </c>
      <c r="N140" s="295" t="s">
        <v>256</v>
      </c>
    </row>
    <row r="141" spans="13:14">
      <c r="M141" s="295" t="s">
        <v>37</v>
      </c>
      <c r="N141" s="295" t="s">
        <v>257</v>
      </c>
    </row>
    <row r="142" spans="13:14">
      <c r="M142" s="295" t="s">
        <v>37</v>
      </c>
      <c r="N142" s="295" t="s">
        <v>258</v>
      </c>
    </row>
    <row r="143" spans="13:14">
      <c r="M143" s="295" t="s">
        <v>37</v>
      </c>
      <c r="N143" s="295" t="s">
        <v>259</v>
      </c>
    </row>
    <row r="144" spans="13:14">
      <c r="M144" s="295" t="s">
        <v>37</v>
      </c>
      <c r="N144" s="295" t="s">
        <v>260</v>
      </c>
    </row>
    <row r="145" spans="13:14">
      <c r="M145" s="295" t="s">
        <v>32</v>
      </c>
      <c r="N145" s="295" t="s">
        <v>261</v>
      </c>
    </row>
    <row r="146" spans="13:14">
      <c r="M146" s="295" t="s">
        <v>32</v>
      </c>
      <c r="N146" s="295" t="s">
        <v>262</v>
      </c>
    </row>
    <row r="147" spans="13:14">
      <c r="M147" s="295" t="s">
        <v>32</v>
      </c>
      <c r="N147" s="295" t="s">
        <v>263</v>
      </c>
    </row>
    <row r="148" spans="13:14">
      <c r="M148" s="295" t="s">
        <v>37</v>
      </c>
      <c r="N148" s="295" t="s">
        <v>264</v>
      </c>
    </row>
    <row r="149" spans="13:14">
      <c r="M149" s="295" t="s">
        <v>37</v>
      </c>
      <c r="N149" s="295" t="s">
        <v>164</v>
      </c>
    </row>
    <row r="150" spans="13:14">
      <c r="M150" s="295" t="s">
        <v>37</v>
      </c>
      <c r="N150" s="295" t="s">
        <v>265</v>
      </c>
    </row>
    <row r="151" spans="13:14">
      <c r="M151" s="295" t="s">
        <v>37</v>
      </c>
      <c r="N151" s="295" t="s">
        <v>266</v>
      </c>
    </row>
    <row r="152" spans="13:14">
      <c r="M152" s="295" t="s">
        <v>37</v>
      </c>
      <c r="N152" s="295" t="s">
        <v>267</v>
      </c>
    </row>
    <row r="153" spans="13:14">
      <c r="M153" s="295" t="s">
        <v>37</v>
      </c>
      <c r="N153" s="295" t="s">
        <v>268</v>
      </c>
    </row>
    <row r="154" spans="13:14">
      <c r="M154" s="295" t="s">
        <v>37</v>
      </c>
      <c r="N154" s="295" t="s">
        <v>269</v>
      </c>
    </row>
    <row r="155" spans="13:14">
      <c r="M155" s="295" t="s">
        <v>37</v>
      </c>
      <c r="N155" s="295" t="s">
        <v>270</v>
      </c>
    </row>
    <row r="156" spans="13:14">
      <c r="M156" s="295" t="s">
        <v>37</v>
      </c>
      <c r="N156" s="295" t="s">
        <v>271</v>
      </c>
    </row>
    <row r="157" spans="13:14">
      <c r="M157" s="295" t="s">
        <v>37</v>
      </c>
      <c r="N157" s="295" t="s">
        <v>272</v>
      </c>
    </row>
    <row r="158" spans="13:14">
      <c r="M158" s="295" t="s">
        <v>37</v>
      </c>
      <c r="N158" s="295" t="s">
        <v>273</v>
      </c>
    </row>
    <row r="159" spans="13:14">
      <c r="M159" s="295" t="s">
        <v>37</v>
      </c>
      <c r="N159" s="295" t="s">
        <v>274</v>
      </c>
    </row>
    <row r="160" spans="13:14">
      <c r="M160" s="295" t="s">
        <v>37</v>
      </c>
      <c r="N160" s="295" t="s">
        <v>275</v>
      </c>
    </row>
    <row r="161" spans="13:14">
      <c r="M161" s="295" t="s">
        <v>37</v>
      </c>
      <c r="N161" s="295" t="s">
        <v>276</v>
      </c>
    </row>
    <row r="162" spans="13:14">
      <c r="M162" s="295" t="s">
        <v>37</v>
      </c>
      <c r="N162" s="295" t="s">
        <v>277</v>
      </c>
    </row>
    <row r="163" spans="13:14">
      <c r="M163" s="295" t="s">
        <v>37</v>
      </c>
      <c r="N163" s="295" t="s">
        <v>278</v>
      </c>
    </row>
    <row r="164" spans="13:14">
      <c r="M164" s="295" t="s">
        <v>37</v>
      </c>
      <c r="N164" s="295" t="s">
        <v>279</v>
      </c>
    </row>
    <row r="165" spans="13:14">
      <c r="M165" s="295" t="s">
        <v>37</v>
      </c>
      <c r="N165" s="295" t="s">
        <v>280</v>
      </c>
    </row>
    <row r="166" spans="13:14">
      <c r="M166" s="295" t="s">
        <v>37</v>
      </c>
      <c r="N166" s="295" t="s">
        <v>281</v>
      </c>
    </row>
    <row r="167" spans="13:14">
      <c r="M167" s="295" t="s">
        <v>37</v>
      </c>
      <c r="N167" s="295" t="s">
        <v>282</v>
      </c>
    </row>
    <row r="168" spans="13:14">
      <c r="M168" s="295" t="s">
        <v>37</v>
      </c>
      <c r="N168" s="295" t="s">
        <v>283</v>
      </c>
    </row>
    <row r="169" spans="13:14">
      <c r="M169" s="295" t="s">
        <v>37</v>
      </c>
      <c r="N169" s="295" t="s">
        <v>284</v>
      </c>
    </row>
    <row r="170" spans="13:14">
      <c r="M170" s="295" t="s">
        <v>37</v>
      </c>
      <c r="N170" s="295" t="s">
        <v>285</v>
      </c>
    </row>
    <row r="171" spans="13:14">
      <c r="M171" s="295" t="s">
        <v>37</v>
      </c>
      <c r="N171" s="295" t="s">
        <v>286</v>
      </c>
    </row>
    <row r="172" spans="13:14">
      <c r="M172" s="295" t="s">
        <v>37</v>
      </c>
      <c r="N172" s="295" t="s">
        <v>287</v>
      </c>
    </row>
    <row r="173" spans="13:14">
      <c r="M173" s="295" t="s">
        <v>32</v>
      </c>
      <c r="N173" s="295" t="s">
        <v>288</v>
      </c>
    </row>
    <row r="174" spans="13:14">
      <c r="M174" s="295" t="s">
        <v>37</v>
      </c>
      <c r="N174" s="295" t="s">
        <v>289</v>
      </c>
    </row>
    <row r="175" spans="13:14">
      <c r="M175" s="295" t="s">
        <v>32</v>
      </c>
      <c r="N175" s="295" t="s">
        <v>146</v>
      </c>
    </row>
    <row r="176" spans="13:14">
      <c r="M176" s="295" t="s">
        <v>32</v>
      </c>
      <c r="N176" s="295" t="s">
        <v>290</v>
      </c>
    </row>
    <row r="177" spans="13:14">
      <c r="M177" s="295" t="s">
        <v>32</v>
      </c>
      <c r="N177" s="295" t="s">
        <v>291</v>
      </c>
    </row>
    <row r="178" spans="13:14">
      <c r="M178" s="295" t="s">
        <v>32</v>
      </c>
      <c r="N178" s="295" t="s">
        <v>292</v>
      </c>
    </row>
    <row r="179" spans="13:14">
      <c r="M179" s="295" t="s">
        <v>37</v>
      </c>
      <c r="N179" s="295" t="s">
        <v>152</v>
      </c>
    </row>
    <row r="180" spans="13:14">
      <c r="M180" s="295" t="s">
        <v>37</v>
      </c>
      <c r="N180" s="295" t="s">
        <v>293</v>
      </c>
    </row>
    <row r="181" spans="13:14">
      <c r="M181" s="295" t="s">
        <v>37</v>
      </c>
      <c r="N181" s="295" t="s">
        <v>294</v>
      </c>
    </row>
    <row r="182" spans="13:14">
      <c r="M182" s="295" t="s">
        <v>32</v>
      </c>
      <c r="N182" s="295" t="s">
        <v>295</v>
      </c>
    </row>
    <row r="183" spans="13:14">
      <c r="M183" s="295" t="s">
        <v>37</v>
      </c>
      <c r="N183" s="295" t="s">
        <v>296</v>
      </c>
    </row>
    <row r="184" spans="13:14">
      <c r="M184" s="295" t="s">
        <v>32</v>
      </c>
      <c r="N184" s="295" t="s">
        <v>297</v>
      </c>
    </row>
    <row r="185" spans="13:14">
      <c r="M185" s="295" t="s">
        <v>37</v>
      </c>
      <c r="N185" s="295" t="s">
        <v>298</v>
      </c>
    </row>
    <row r="186" spans="13:14">
      <c r="M186" s="295" t="s">
        <v>37</v>
      </c>
      <c r="N186" s="295" t="s">
        <v>299</v>
      </c>
    </row>
    <row r="187" spans="13:14">
      <c r="M187" s="295" t="s">
        <v>37</v>
      </c>
      <c r="N187" s="295" t="s">
        <v>300</v>
      </c>
    </row>
    <row r="188" spans="13:14">
      <c r="M188" s="295" t="s">
        <v>37</v>
      </c>
      <c r="N188" s="295" t="s">
        <v>301</v>
      </c>
    </row>
    <row r="189" spans="13:14">
      <c r="M189" s="295" t="s">
        <v>37</v>
      </c>
      <c r="N189" s="295" t="s">
        <v>302</v>
      </c>
    </row>
    <row r="190" spans="13:14">
      <c r="M190" s="295" t="s">
        <v>37</v>
      </c>
      <c r="N190" s="295" t="s">
        <v>303</v>
      </c>
    </row>
    <row r="191" spans="13:14">
      <c r="M191" s="295" t="s">
        <v>37</v>
      </c>
      <c r="N191" s="295" t="s">
        <v>304</v>
      </c>
    </row>
    <row r="192" spans="13:14">
      <c r="M192" s="295" t="s">
        <v>37</v>
      </c>
      <c r="N192" s="295" t="s">
        <v>305</v>
      </c>
    </row>
    <row r="193" spans="13:14">
      <c r="M193" s="295" t="s">
        <v>37</v>
      </c>
      <c r="N193" s="295" t="s">
        <v>306</v>
      </c>
    </row>
    <row r="194" spans="13:14">
      <c r="M194" s="295" t="s">
        <v>37</v>
      </c>
      <c r="N194" s="295" t="s">
        <v>307</v>
      </c>
    </row>
    <row r="195" spans="13:14">
      <c r="M195" s="295" t="s">
        <v>37</v>
      </c>
      <c r="N195" s="295" t="s">
        <v>308</v>
      </c>
    </row>
    <row r="196" spans="13:14">
      <c r="M196" s="295" t="s">
        <v>37</v>
      </c>
      <c r="N196" s="295" t="s">
        <v>309</v>
      </c>
    </row>
    <row r="197" spans="13:14">
      <c r="M197" s="295" t="s">
        <v>37</v>
      </c>
      <c r="N197" s="295" t="s">
        <v>310</v>
      </c>
    </row>
    <row r="198" spans="13:14">
      <c r="M198" s="295" t="s">
        <v>37</v>
      </c>
      <c r="N198" s="295" t="s">
        <v>311</v>
      </c>
    </row>
    <row r="199" spans="13:14">
      <c r="M199" s="295" t="s">
        <v>37</v>
      </c>
      <c r="N199" s="295" t="s">
        <v>312</v>
      </c>
    </row>
    <row r="200" spans="13:14">
      <c r="M200" s="295" t="s">
        <v>37</v>
      </c>
      <c r="N200" s="295" t="s">
        <v>313</v>
      </c>
    </row>
    <row r="201" spans="13:14">
      <c r="M201" s="295" t="s">
        <v>37</v>
      </c>
      <c r="N201" s="295" t="s">
        <v>314</v>
      </c>
    </row>
    <row r="202" spans="13:14">
      <c r="M202" s="295" t="s">
        <v>37</v>
      </c>
      <c r="N202" s="295" t="s">
        <v>315</v>
      </c>
    </row>
    <row r="203" spans="13:14">
      <c r="M203" s="295" t="s">
        <v>37</v>
      </c>
      <c r="N203" s="295" t="s">
        <v>316</v>
      </c>
    </row>
    <row r="204" spans="13:14">
      <c r="M204" s="295" t="s">
        <v>37</v>
      </c>
      <c r="N204" s="295" t="s">
        <v>317</v>
      </c>
    </row>
    <row r="205" spans="13:14">
      <c r="M205" s="295" t="s">
        <v>37</v>
      </c>
      <c r="N205" s="295" t="s">
        <v>318</v>
      </c>
    </row>
    <row r="206" spans="13:14">
      <c r="M206" s="295" t="s">
        <v>37</v>
      </c>
      <c r="N206" s="295" t="s">
        <v>319</v>
      </c>
    </row>
    <row r="207" spans="13:14">
      <c r="M207" s="295" t="s">
        <v>32</v>
      </c>
      <c r="N207" s="295" t="s">
        <v>320</v>
      </c>
    </row>
    <row r="208" spans="13:14">
      <c r="M208" s="295" t="s">
        <v>32</v>
      </c>
      <c r="N208" s="295" t="s">
        <v>321</v>
      </c>
    </row>
    <row r="209" spans="13:14">
      <c r="M209" s="295" t="s">
        <v>32</v>
      </c>
      <c r="N209" s="295" t="s">
        <v>322</v>
      </c>
    </row>
    <row r="210" spans="13:14">
      <c r="M210" s="295" t="s">
        <v>32</v>
      </c>
      <c r="N210" s="295" t="s">
        <v>323</v>
      </c>
    </row>
    <row r="211" spans="13:14">
      <c r="M211" s="295" t="s">
        <v>37</v>
      </c>
      <c r="N211" s="295" t="s">
        <v>324</v>
      </c>
    </row>
    <row r="212" spans="13:14">
      <c r="M212" s="295" t="s">
        <v>37</v>
      </c>
      <c r="N212" s="295" t="s">
        <v>69</v>
      </c>
    </row>
    <row r="213" spans="13:14">
      <c r="M213" s="295" t="s">
        <v>32</v>
      </c>
      <c r="N213" s="295" t="s">
        <v>325</v>
      </c>
    </row>
    <row r="214" spans="13:14">
      <c r="M214" s="295" t="s">
        <v>32</v>
      </c>
      <c r="N214" s="295" t="s">
        <v>326</v>
      </c>
    </row>
    <row r="215" spans="13:14">
      <c r="M215" s="295" t="s">
        <v>37</v>
      </c>
      <c r="N215" s="295" t="s">
        <v>327</v>
      </c>
    </row>
    <row r="216" spans="13:14">
      <c r="M216" s="295" t="s">
        <v>37</v>
      </c>
      <c r="N216" s="295" t="s">
        <v>328</v>
      </c>
    </row>
    <row r="217" spans="13:14">
      <c r="M217" s="295" t="s">
        <v>37</v>
      </c>
      <c r="N217" s="295" t="s">
        <v>329</v>
      </c>
    </row>
    <row r="218" spans="13:14">
      <c r="M218" s="295" t="s">
        <v>37</v>
      </c>
      <c r="N218" s="295" t="s">
        <v>330</v>
      </c>
    </row>
    <row r="219" spans="13:14">
      <c r="M219" s="295" t="s">
        <v>37</v>
      </c>
      <c r="N219" s="295" t="s">
        <v>138</v>
      </c>
    </row>
    <row r="220" spans="13:14">
      <c r="M220" s="295" t="s">
        <v>37</v>
      </c>
      <c r="N220" s="295" t="s">
        <v>331</v>
      </c>
    </row>
    <row r="221" spans="13:14">
      <c r="M221" s="295" t="s">
        <v>37</v>
      </c>
      <c r="N221" s="295" t="s">
        <v>332</v>
      </c>
    </row>
    <row r="222" spans="13:14">
      <c r="M222" s="295" t="s">
        <v>32</v>
      </c>
      <c r="N222" s="295" t="s">
        <v>333</v>
      </c>
    </row>
    <row r="223" spans="13:14">
      <c r="M223" s="295" t="s">
        <v>37</v>
      </c>
      <c r="N223" s="295" t="s">
        <v>334</v>
      </c>
    </row>
    <row r="224" spans="13:14">
      <c r="M224" s="295" t="s">
        <v>37</v>
      </c>
      <c r="N224" s="295" t="s">
        <v>335</v>
      </c>
    </row>
    <row r="225" spans="13:14">
      <c r="M225" s="295" t="s">
        <v>37</v>
      </c>
      <c r="N225" s="295" t="s">
        <v>336</v>
      </c>
    </row>
    <row r="226" spans="13:14">
      <c r="M226" s="295" t="s">
        <v>37</v>
      </c>
      <c r="N226" s="295" t="s">
        <v>337</v>
      </c>
    </row>
    <row r="227" spans="13:14">
      <c r="M227" s="295" t="s">
        <v>37</v>
      </c>
      <c r="N227" s="295" t="s">
        <v>338</v>
      </c>
    </row>
    <row r="228" spans="13:14">
      <c r="M228" s="295" t="s">
        <v>37</v>
      </c>
      <c r="N228" s="295" t="s">
        <v>339</v>
      </c>
    </row>
    <row r="229" spans="13:14">
      <c r="M229" s="295" t="s">
        <v>37</v>
      </c>
      <c r="N229" s="295" t="s">
        <v>340</v>
      </c>
    </row>
    <row r="230" spans="13:14">
      <c r="M230" s="295" t="s">
        <v>37</v>
      </c>
      <c r="N230" s="295" t="s">
        <v>341</v>
      </c>
    </row>
    <row r="231" spans="13:14">
      <c r="M231" s="295" t="s">
        <v>37</v>
      </c>
      <c r="N231" s="295" t="s">
        <v>342</v>
      </c>
    </row>
    <row r="232" spans="13:14">
      <c r="M232" s="295" t="s">
        <v>37</v>
      </c>
      <c r="N232" s="295" t="s">
        <v>343</v>
      </c>
    </row>
    <row r="233" spans="13:14">
      <c r="M233" s="295" t="s">
        <v>37</v>
      </c>
      <c r="N233" s="295" t="s">
        <v>344</v>
      </c>
    </row>
    <row r="234" spans="13:14">
      <c r="M234" s="295" t="s">
        <v>37</v>
      </c>
      <c r="N234" s="295" t="s">
        <v>345</v>
      </c>
    </row>
    <row r="235" spans="13:14">
      <c r="M235" s="295" t="s">
        <v>37</v>
      </c>
      <c r="N235" s="295" t="s">
        <v>346</v>
      </c>
    </row>
    <row r="236" spans="13:14">
      <c r="M236" s="295" t="s">
        <v>37</v>
      </c>
      <c r="N236" s="295" t="s">
        <v>347</v>
      </c>
    </row>
    <row r="237" spans="13:14">
      <c r="M237" s="295" t="s">
        <v>37</v>
      </c>
      <c r="N237" s="295" t="s">
        <v>348</v>
      </c>
    </row>
    <row r="238" spans="13:14">
      <c r="M238" s="295" t="s">
        <v>37</v>
      </c>
      <c r="N238" s="295" t="s">
        <v>82</v>
      </c>
    </row>
    <row r="239" spans="13:14">
      <c r="M239" s="295" t="s">
        <v>37</v>
      </c>
      <c r="N239" s="295" t="s">
        <v>76</v>
      </c>
    </row>
    <row r="240" spans="13:14">
      <c r="M240" s="295" t="s">
        <v>32</v>
      </c>
      <c r="N240" s="295" t="s">
        <v>349</v>
      </c>
    </row>
    <row r="241" spans="13:14">
      <c r="M241" s="295" t="s">
        <v>32</v>
      </c>
      <c r="N241" s="295" t="s">
        <v>117</v>
      </c>
    </row>
    <row r="242" spans="13:14">
      <c r="M242" s="295" t="s">
        <v>32</v>
      </c>
      <c r="N242" s="295" t="s">
        <v>350</v>
      </c>
    </row>
    <row r="243" spans="13:14">
      <c r="M243" s="295" t="s">
        <v>32</v>
      </c>
      <c r="N243" s="295" t="s">
        <v>351</v>
      </c>
    </row>
    <row r="244" spans="13:14">
      <c r="M244" s="295" t="s">
        <v>32</v>
      </c>
      <c r="N244" s="295" t="s">
        <v>77</v>
      </c>
    </row>
    <row r="245" spans="13:14">
      <c r="M245" s="295" t="s">
        <v>32</v>
      </c>
      <c r="N245" s="295" t="s">
        <v>352</v>
      </c>
    </row>
    <row r="246" spans="13:14">
      <c r="M246" s="295" t="s">
        <v>37</v>
      </c>
      <c r="N246" s="295" t="s">
        <v>78</v>
      </c>
    </row>
    <row r="247" spans="13:14">
      <c r="M247" s="295" t="s">
        <v>32</v>
      </c>
      <c r="N247" s="295" t="s">
        <v>353</v>
      </c>
    </row>
    <row r="248" spans="13:14">
      <c r="M248" s="295" t="s">
        <v>37</v>
      </c>
      <c r="N248" s="295" t="s">
        <v>354</v>
      </c>
    </row>
    <row r="249" spans="13:14">
      <c r="M249" s="295" t="s">
        <v>37</v>
      </c>
      <c r="N249" s="295" t="s">
        <v>355</v>
      </c>
    </row>
    <row r="250" spans="13:14">
      <c r="M250" s="295" t="s">
        <v>37</v>
      </c>
      <c r="N250" s="295" t="s">
        <v>79</v>
      </c>
    </row>
    <row r="251" spans="13:14">
      <c r="M251" s="295" t="s">
        <v>37</v>
      </c>
      <c r="N251" s="295" t="s">
        <v>85</v>
      </c>
    </row>
    <row r="252" spans="13:14">
      <c r="M252" s="295" t="s">
        <v>37</v>
      </c>
      <c r="N252" s="295" t="s">
        <v>356</v>
      </c>
    </row>
    <row r="253" spans="13:14">
      <c r="M253" s="295" t="s">
        <v>37</v>
      </c>
      <c r="N253" s="295" t="s">
        <v>357</v>
      </c>
    </row>
    <row r="254" spans="13:14">
      <c r="M254" s="295" t="s">
        <v>37</v>
      </c>
      <c r="N254" s="295" t="s">
        <v>358</v>
      </c>
    </row>
    <row r="255" spans="13:14">
      <c r="M255" s="295" t="s">
        <v>37</v>
      </c>
      <c r="N255" s="295" t="s">
        <v>359</v>
      </c>
    </row>
    <row r="256" spans="13:14">
      <c r="M256" s="295" t="s">
        <v>37</v>
      </c>
      <c r="N256" s="295" t="s">
        <v>360</v>
      </c>
    </row>
    <row r="257" spans="13:14">
      <c r="M257" s="295" t="s">
        <v>37</v>
      </c>
      <c r="N257" s="295" t="s">
        <v>361</v>
      </c>
    </row>
    <row r="258" spans="13:14">
      <c r="M258" s="295" t="s">
        <v>37</v>
      </c>
      <c r="N258" s="295" t="s">
        <v>362</v>
      </c>
    </row>
    <row r="259" spans="13:14">
      <c r="M259" s="295" t="s">
        <v>37</v>
      </c>
      <c r="N259" s="295" t="s">
        <v>363</v>
      </c>
    </row>
    <row r="260" spans="13:14">
      <c r="M260" s="295" t="s">
        <v>37</v>
      </c>
      <c r="N260" s="295" t="s">
        <v>364</v>
      </c>
    </row>
    <row r="261" spans="13:14">
      <c r="M261" s="295" t="s">
        <v>37</v>
      </c>
      <c r="N261" s="295" t="s">
        <v>365</v>
      </c>
    </row>
    <row r="262" spans="13:14">
      <c r="M262" s="295" t="s">
        <v>37</v>
      </c>
      <c r="N262" s="295" t="s">
        <v>366</v>
      </c>
    </row>
    <row r="263" spans="13:14">
      <c r="M263" s="295" t="s">
        <v>37</v>
      </c>
      <c r="N263" s="295" t="s">
        <v>367</v>
      </c>
    </row>
    <row r="264" spans="13:14">
      <c r="M264" s="295" t="s">
        <v>32</v>
      </c>
      <c r="N264" s="295" t="s">
        <v>368</v>
      </c>
    </row>
    <row r="265" spans="13:14">
      <c r="M265" s="295" t="s">
        <v>32</v>
      </c>
      <c r="N265" s="295" t="s">
        <v>369</v>
      </c>
    </row>
    <row r="266" spans="13:14">
      <c r="M266" s="295" t="s">
        <v>32</v>
      </c>
      <c r="N266" s="295" t="s">
        <v>118</v>
      </c>
    </row>
    <row r="267" spans="13:14">
      <c r="M267" s="295" t="s">
        <v>32</v>
      </c>
      <c r="N267" s="295" t="s">
        <v>370</v>
      </c>
    </row>
    <row r="268" spans="13:14">
      <c r="M268" s="295" t="s">
        <v>37</v>
      </c>
      <c r="N268" s="295" t="s">
        <v>371</v>
      </c>
    </row>
    <row r="269" spans="13:14">
      <c r="M269" s="295" t="s">
        <v>37</v>
      </c>
      <c r="N269" s="295" t="s">
        <v>372</v>
      </c>
    </row>
    <row r="270" spans="13:14">
      <c r="M270" s="295" t="s">
        <v>37</v>
      </c>
      <c r="N270" s="295" t="s">
        <v>373</v>
      </c>
    </row>
    <row r="271" spans="13:14">
      <c r="M271" s="295" t="s">
        <v>37</v>
      </c>
      <c r="N271" s="295" t="s">
        <v>374</v>
      </c>
    </row>
    <row r="272" spans="13:14">
      <c r="M272" s="295" t="s">
        <v>37</v>
      </c>
      <c r="N272" s="295" t="s">
        <v>375</v>
      </c>
    </row>
    <row r="273" spans="13:14">
      <c r="M273" s="295" t="s">
        <v>32</v>
      </c>
      <c r="N273" s="295" t="s">
        <v>376</v>
      </c>
    </row>
    <row r="274" spans="13:14">
      <c r="M274" s="295" t="s">
        <v>37</v>
      </c>
      <c r="N274" s="295" t="s">
        <v>377</v>
      </c>
    </row>
    <row r="275" spans="13:14">
      <c r="M275" s="295" t="s">
        <v>37</v>
      </c>
      <c r="N275" s="295" t="s">
        <v>378</v>
      </c>
    </row>
    <row r="276" spans="13:14">
      <c r="M276" s="295" t="s">
        <v>37</v>
      </c>
      <c r="N276" s="295" t="s">
        <v>379</v>
      </c>
    </row>
    <row r="277" spans="13:14">
      <c r="M277" s="295" t="s">
        <v>37</v>
      </c>
      <c r="N277" s="295" t="s">
        <v>380</v>
      </c>
    </row>
    <row r="278" spans="13:14">
      <c r="M278" s="295" t="s">
        <v>37</v>
      </c>
      <c r="N278" s="295" t="s">
        <v>381</v>
      </c>
    </row>
    <row r="279" spans="13:14">
      <c r="M279" s="295" t="s">
        <v>37</v>
      </c>
      <c r="N279" s="295" t="s">
        <v>382</v>
      </c>
    </row>
    <row r="280" spans="13:14">
      <c r="M280" s="295" t="s">
        <v>37</v>
      </c>
      <c r="N280" s="295" t="s">
        <v>383</v>
      </c>
    </row>
    <row r="281" spans="13:14">
      <c r="M281" s="295" t="s">
        <v>37</v>
      </c>
      <c r="N281" s="295" t="s">
        <v>384</v>
      </c>
    </row>
    <row r="282" spans="13:14">
      <c r="M282" s="295" t="s">
        <v>37</v>
      </c>
      <c r="N282" s="295" t="s">
        <v>385</v>
      </c>
    </row>
    <row r="283" spans="13:14">
      <c r="M283" s="295" t="s">
        <v>37</v>
      </c>
      <c r="N283" s="295" t="s">
        <v>386</v>
      </c>
    </row>
    <row r="284" spans="13:14">
      <c r="M284" s="295" t="s">
        <v>37</v>
      </c>
      <c r="N284" s="295" t="s">
        <v>387</v>
      </c>
    </row>
    <row r="285" spans="13:14">
      <c r="M285" s="295" t="s">
        <v>37</v>
      </c>
      <c r="N285" s="295" t="s">
        <v>388</v>
      </c>
    </row>
    <row r="286" spans="13:14">
      <c r="M286" s="295" t="s">
        <v>32</v>
      </c>
      <c r="N286" s="295" t="s">
        <v>389</v>
      </c>
    </row>
    <row r="287" spans="13:14">
      <c r="M287" s="295" t="s">
        <v>32</v>
      </c>
      <c r="N287" s="295" t="s">
        <v>390</v>
      </c>
    </row>
    <row r="288" spans="13:14">
      <c r="M288" s="295" t="s">
        <v>37</v>
      </c>
      <c r="N288" s="295" t="s">
        <v>391</v>
      </c>
    </row>
    <row r="289" spans="13:14">
      <c r="M289" s="295" t="s">
        <v>32</v>
      </c>
      <c r="N289" s="295" t="s">
        <v>392</v>
      </c>
    </row>
    <row r="290" spans="13:14">
      <c r="M290" s="295" t="s">
        <v>32</v>
      </c>
      <c r="N290" s="295" t="s">
        <v>393</v>
      </c>
    </row>
    <row r="291" spans="13:14">
      <c r="M291" s="295" t="s">
        <v>37</v>
      </c>
      <c r="N291" s="295" t="s">
        <v>394</v>
      </c>
    </row>
    <row r="292" spans="13:14">
      <c r="M292" s="295" t="s">
        <v>37</v>
      </c>
      <c r="N292" s="295" t="s">
        <v>395</v>
      </c>
    </row>
    <row r="293" spans="13:14">
      <c r="M293" s="295" t="s">
        <v>37</v>
      </c>
      <c r="N293" s="295" t="s">
        <v>396</v>
      </c>
    </row>
    <row r="294" spans="13:14">
      <c r="M294" s="295" t="s">
        <v>32</v>
      </c>
      <c r="N294" s="295" t="s">
        <v>397</v>
      </c>
    </row>
    <row r="295" spans="13:14">
      <c r="M295" s="295" t="s">
        <v>32</v>
      </c>
      <c r="N295" s="295" t="s">
        <v>398</v>
      </c>
    </row>
    <row r="296" spans="13:14">
      <c r="M296" s="295" t="s">
        <v>32</v>
      </c>
      <c r="N296" s="295" t="s">
        <v>399</v>
      </c>
    </row>
    <row r="297" spans="13:14">
      <c r="M297" s="295" t="s">
        <v>32</v>
      </c>
      <c r="N297" s="295" t="s">
        <v>400</v>
      </c>
    </row>
    <row r="298" spans="13:14">
      <c r="M298" s="295" t="s">
        <v>32</v>
      </c>
      <c r="N298" s="295" t="s">
        <v>401</v>
      </c>
    </row>
    <row r="299" spans="13:14">
      <c r="M299" s="295" t="s">
        <v>32</v>
      </c>
      <c r="N299" s="295" t="s">
        <v>402</v>
      </c>
    </row>
    <row r="300" spans="13:14">
      <c r="M300" s="295" t="s">
        <v>37</v>
      </c>
      <c r="N300" s="295" t="s">
        <v>403</v>
      </c>
    </row>
    <row r="301" spans="13:14">
      <c r="M301" s="295" t="s">
        <v>32</v>
      </c>
      <c r="N301" s="295" t="s">
        <v>404</v>
      </c>
    </row>
    <row r="302" spans="13:14">
      <c r="M302" s="295" t="s">
        <v>32</v>
      </c>
      <c r="N302" s="295" t="s">
        <v>405</v>
      </c>
    </row>
    <row r="303" spans="13:14">
      <c r="M303" s="295" t="s">
        <v>37</v>
      </c>
      <c r="N303" s="295" t="s">
        <v>406</v>
      </c>
    </row>
    <row r="304" spans="13:14">
      <c r="M304" s="295" t="s">
        <v>37</v>
      </c>
      <c r="N304" s="295" t="s">
        <v>407</v>
      </c>
    </row>
    <row r="305" spans="13:14">
      <c r="M305" s="295" t="s">
        <v>37</v>
      </c>
      <c r="N305" s="295" t="s">
        <v>408</v>
      </c>
    </row>
    <row r="306" spans="13:14">
      <c r="M306" s="295" t="s">
        <v>37</v>
      </c>
      <c r="N306" s="295" t="s">
        <v>409</v>
      </c>
    </row>
    <row r="307" spans="13:14">
      <c r="M307" s="295" t="s">
        <v>37</v>
      </c>
      <c r="N307" s="295" t="s">
        <v>410</v>
      </c>
    </row>
    <row r="308" spans="13:14">
      <c r="M308" s="295" t="s">
        <v>37</v>
      </c>
      <c r="N308" s="295" t="s">
        <v>411</v>
      </c>
    </row>
    <row r="309" spans="13:14">
      <c r="M309" s="295" t="s">
        <v>37</v>
      </c>
      <c r="N309" s="295" t="s">
        <v>412</v>
      </c>
    </row>
    <row r="310" spans="13:14">
      <c r="M310" s="295" t="s">
        <v>37</v>
      </c>
      <c r="N310" s="295" t="s">
        <v>413</v>
      </c>
    </row>
    <row r="311" spans="13:14">
      <c r="M311" s="295" t="s">
        <v>32</v>
      </c>
      <c r="N311" s="295" t="s">
        <v>414</v>
      </c>
    </row>
    <row r="312" spans="13:14">
      <c r="M312" s="295" t="s">
        <v>37</v>
      </c>
      <c r="N312" s="295" t="s">
        <v>415</v>
      </c>
    </row>
    <row r="313" spans="13:14">
      <c r="M313" s="295" t="s">
        <v>37</v>
      </c>
      <c r="N313" s="295" t="s">
        <v>416</v>
      </c>
    </row>
    <row r="314" spans="13:14">
      <c r="M314" s="295" t="s">
        <v>32</v>
      </c>
      <c r="N314" s="295" t="s">
        <v>417</v>
      </c>
    </row>
    <row r="315" spans="13:14">
      <c r="M315" s="295" t="s">
        <v>32</v>
      </c>
      <c r="N315" s="295" t="s">
        <v>80</v>
      </c>
    </row>
    <row r="316" spans="13:14">
      <c r="M316" s="295" t="s">
        <v>32</v>
      </c>
      <c r="N316" s="295" t="s">
        <v>418</v>
      </c>
    </row>
    <row r="317" spans="13:14">
      <c r="M317" s="295" t="s">
        <v>32</v>
      </c>
      <c r="N317" s="295" t="s">
        <v>419</v>
      </c>
    </row>
    <row r="318" spans="13:14">
      <c r="M318" s="295" t="s">
        <v>37</v>
      </c>
      <c r="N318" s="295" t="s">
        <v>420</v>
      </c>
    </row>
    <row r="319" spans="13:14">
      <c r="M319" s="295" t="s">
        <v>37</v>
      </c>
      <c r="N319" s="295" t="s">
        <v>421</v>
      </c>
    </row>
    <row r="320" spans="13:14">
      <c r="M320" s="295" t="s">
        <v>37</v>
      </c>
      <c r="N320" s="295" t="s">
        <v>422</v>
      </c>
    </row>
    <row r="321" spans="13:14">
      <c r="M321" s="295" t="s">
        <v>37</v>
      </c>
      <c r="N321" s="295" t="s">
        <v>423</v>
      </c>
    </row>
    <row r="322" spans="13:14">
      <c r="M322" s="295" t="s">
        <v>37</v>
      </c>
      <c r="N322" s="295" t="s">
        <v>424</v>
      </c>
    </row>
    <row r="323" spans="13:14">
      <c r="M323" s="295" t="s">
        <v>37</v>
      </c>
      <c r="N323" s="295" t="s">
        <v>425</v>
      </c>
    </row>
    <row r="324" spans="13:14">
      <c r="M324" s="295" t="s">
        <v>37</v>
      </c>
      <c r="N324" s="295" t="s">
        <v>426</v>
      </c>
    </row>
    <row r="325" spans="13:14">
      <c r="M325" s="295" t="s">
        <v>37</v>
      </c>
      <c r="N325" s="295" t="s">
        <v>427</v>
      </c>
    </row>
    <row r="326" spans="13:14">
      <c r="M326" s="295" t="s">
        <v>37</v>
      </c>
      <c r="N326" s="295" t="s">
        <v>428</v>
      </c>
    </row>
    <row r="327" spans="13:14">
      <c r="M327" s="295" t="s">
        <v>37</v>
      </c>
      <c r="N327" s="295" t="s">
        <v>429</v>
      </c>
    </row>
    <row r="328" spans="13:14">
      <c r="M328" s="295" t="s">
        <v>37</v>
      </c>
      <c r="N328" s="295" t="s">
        <v>430</v>
      </c>
    </row>
    <row r="329" spans="13:14">
      <c r="M329" s="295" t="s">
        <v>37</v>
      </c>
      <c r="N329" s="295" t="s">
        <v>431</v>
      </c>
    </row>
    <row r="330" spans="13:14">
      <c r="M330" s="295" t="s">
        <v>37</v>
      </c>
      <c r="N330" s="295" t="s">
        <v>432</v>
      </c>
    </row>
    <row r="331" spans="13:14">
      <c r="M331" s="295" t="s">
        <v>37</v>
      </c>
      <c r="N331" s="295" t="s">
        <v>433</v>
      </c>
    </row>
    <row r="332" spans="13:14">
      <c r="M332" s="295" t="s">
        <v>37</v>
      </c>
      <c r="N332" s="295" t="s">
        <v>434</v>
      </c>
    </row>
    <row r="333" spans="13:14">
      <c r="M333" s="295" t="s">
        <v>37</v>
      </c>
      <c r="N333" s="295" t="s">
        <v>86</v>
      </c>
    </row>
    <row r="334" spans="13:14">
      <c r="M334" s="295" t="s">
        <v>37</v>
      </c>
      <c r="N334" s="295" t="s">
        <v>435</v>
      </c>
    </row>
    <row r="335" spans="13:14">
      <c r="M335" s="295" t="s">
        <v>37</v>
      </c>
      <c r="N335" s="295" t="s">
        <v>436</v>
      </c>
    </row>
    <row r="336" spans="13:14">
      <c r="M336" s="295" t="s">
        <v>37</v>
      </c>
      <c r="N336" s="295" t="s">
        <v>437</v>
      </c>
    </row>
    <row r="337" spans="13:14">
      <c r="M337" s="295" t="s">
        <v>37</v>
      </c>
      <c r="N337" s="295" t="s">
        <v>438</v>
      </c>
    </row>
    <row r="338" spans="13:14">
      <c r="M338" s="295" t="s">
        <v>37</v>
      </c>
      <c r="N338" s="295" t="s">
        <v>439</v>
      </c>
    </row>
    <row r="339" spans="13:14">
      <c r="M339" s="295" t="s">
        <v>32</v>
      </c>
      <c r="N339" s="295" t="s">
        <v>440</v>
      </c>
    </row>
    <row r="340" spans="13:14">
      <c r="M340" s="295" t="s">
        <v>32</v>
      </c>
      <c r="N340" s="295" t="s">
        <v>441</v>
      </c>
    </row>
    <row r="341" spans="13:14">
      <c r="M341" s="295" t="s">
        <v>32</v>
      </c>
      <c r="N341" s="295" t="s">
        <v>442</v>
      </c>
    </row>
    <row r="342" spans="13:14">
      <c r="M342" s="295" t="s">
        <v>32</v>
      </c>
      <c r="N342" s="295" t="s">
        <v>443</v>
      </c>
    </row>
    <row r="343" spans="13:14">
      <c r="M343" s="295" t="s">
        <v>37</v>
      </c>
      <c r="N343" s="295" t="s">
        <v>444</v>
      </c>
    </row>
    <row r="344" spans="13:14">
      <c r="M344" s="295" t="s">
        <v>37</v>
      </c>
      <c r="N344" s="295" t="s">
        <v>445</v>
      </c>
    </row>
    <row r="345" spans="13:14">
      <c r="M345" s="295" t="s">
        <v>37</v>
      </c>
      <c r="N345" s="295" t="s">
        <v>446</v>
      </c>
    </row>
    <row r="346" spans="13:14">
      <c r="M346" s="295" t="s">
        <v>37</v>
      </c>
      <c r="N346" s="295" t="s">
        <v>447</v>
      </c>
    </row>
    <row r="347" spans="13:14">
      <c r="M347" s="295" t="s">
        <v>37</v>
      </c>
      <c r="N347" s="295" t="s">
        <v>448</v>
      </c>
    </row>
    <row r="348" spans="13:14">
      <c r="M348" s="295" t="s">
        <v>37</v>
      </c>
      <c r="N348" s="295" t="s">
        <v>449</v>
      </c>
    </row>
    <row r="349" spans="13:14">
      <c r="M349" s="295" t="s">
        <v>37</v>
      </c>
      <c r="N349" s="295" t="s">
        <v>450</v>
      </c>
    </row>
    <row r="350" spans="13:14">
      <c r="M350" s="295" t="s">
        <v>37</v>
      </c>
      <c r="N350" s="295" t="s">
        <v>163</v>
      </c>
    </row>
    <row r="351" spans="13:14">
      <c r="M351" s="295" t="s">
        <v>32</v>
      </c>
      <c r="N351" s="295" t="s">
        <v>451</v>
      </c>
    </row>
    <row r="352" spans="13:14">
      <c r="M352" s="295" t="s">
        <v>37</v>
      </c>
      <c r="N352" s="295" t="s">
        <v>452</v>
      </c>
    </row>
    <row r="353" spans="13:14">
      <c r="M353" s="295" t="s">
        <v>37</v>
      </c>
      <c r="N353" s="295" t="s">
        <v>453</v>
      </c>
    </row>
    <row r="354" spans="13:14">
      <c r="M354" s="295" t="s">
        <v>37</v>
      </c>
      <c r="N354" s="295" t="s">
        <v>454</v>
      </c>
    </row>
    <row r="355" spans="13:14">
      <c r="M355" s="295" t="s">
        <v>37</v>
      </c>
      <c r="N355" s="295" t="s">
        <v>455</v>
      </c>
    </row>
    <row r="356" spans="13:14">
      <c r="M356" s="295" t="s">
        <v>37</v>
      </c>
      <c r="N356" s="295" t="s">
        <v>456</v>
      </c>
    </row>
    <row r="357" spans="13:14">
      <c r="M357" s="295" t="s">
        <v>37</v>
      </c>
      <c r="N357" s="295" t="s">
        <v>457</v>
      </c>
    </row>
    <row r="358" spans="13:14">
      <c r="M358" s="295" t="s">
        <v>37</v>
      </c>
      <c r="N358" s="295" t="s">
        <v>458</v>
      </c>
    </row>
    <row r="359" spans="13:14">
      <c r="M359" s="295" t="s">
        <v>37</v>
      </c>
      <c r="N359" s="295" t="s">
        <v>459</v>
      </c>
    </row>
    <row r="360" spans="13:14">
      <c r="M360" s="295" t="s">
        <v>32</v>
      </c>
      <c r="N360" s="295" t="s">
        <v>460</v>
      </c>
    </row>
    <row r="361" spans="13:14">
      <c r="M361" s="295" t="s">
        <v>32</v>
      </c>
      <c r="N361" s="295" t="s">
        <v>461</v>
      </c>
    </row>
    <row r="362" spans="13:14">
      <c r="M362" s="295" t="s">
        <v>32</v>
      </c>
      <c r="N362" s="295" t="s">
        <v>462</v>
      </c>
    </row>
    <row r="363" spans="13:14">
      <c r="M363" s="295" t="s">
        <v>37</v>
      </c>
      <c r="N363" s="295" t="s">
        <v>463</v>
      </c>
    </row>
    <row r="364" spans="13:14">
      <c r="M364" s="295" t="s">
        <v>37</v>
      </c>
      <c r="N364" s="295" t="s">
        <v>464</v>
      </c>
    </row>
    <row r="365" spans="13:14">
      <c r="M365" s="295" t="s">
        <v>37</v>
      </c>
      <c r="N365" s="295" t="s">
        <v>465</v>
      </c>
    </row>
    <row r="366" spans="13:14">
      <c r="M366" s="295" t="s">
        <v>37</v>
      </c>
      <c r="N366" s="295" t="s">
        <v>466</v>
      </c>
    </row>
    <row r="367" spans="13:14">
      <c r="M367" s="295" t="s">
        <v>37</v>
      </c>
      <c r="N367" s="295" t="s">
        <v>467</v>
      </c>
    </row>
    <row r="368" spans="13:14">
      <c r="M368" s="295" t="s">
        <v>37</v>
      </c>
      <c r="N368" s="295" t="s">
        <v>468</v>
      </c>
    </row>
    <row r="369" spans="13:14">
      <c r="M369" s="295" t="s">
        <v>37</v>
      </c>
      <c r="N369" s="295" t="s">
        <v>87</v>
      </c>
    </row>
    <row r="370" spans="13:14">
      <c r="M370" s="295" t="s">
        <v>37</v>
      </c>
      <c r="N370" s="295" t="s">
        <v>469</v>
      </c>
    </row>
    <row r="371" spans="13:14">
      <c r="M371" s="295" t="s">
        <v>37</v>
      </c>
      <c r="N371" s="295" t="s">
        <v>470</v>
      </c>
    </row>
    <row r="372" spans="13:14">
      <c r="M372" s="295" t="s">
        <v>37</v>
      </c>
      <c r="N372" s="295" t="s">
        <v>471</v>
      </c>
    </row>
    <row r="373" spans="13:14">
      <c r="M373" s="295" t="s">
        <v>37</v>
      </c>
      <c r="N373" s="295" t="s">
        <v>472</v>
      </c>
    </row>
    <row r="374" spans="13:14">
      <c r="M374" s="295" t="s">
        <v>37</v>
      </c>
      <c r="N374" s="295" t="s">
        <v>473</v>
      </c>
    </row>
    <row r="375" spans="13:14">
      <c r="M375" s="295" t="s">
        <v>37</v>
      </c>
      <c r="N375" s="295" t="s">
        <v>474</v>
      </c>
    </row>
    <row r="376" spans="13:14">
      <c r="M376" s="295" t="s">
        <v>37</v>
      </c>
      <c r="N376" s="295" t="s">
        <v>475</v>
      </c>
    </row>
    <row r="377" spans="13:14">
      <c r="M377" s="295" t="s">
        <v>37</v>
      </c>
      <c r="N377" s="295" t="s">
        <v>476</v>
      </c>
    </row>
    <row r="378" spans="13:14">
      <c r="M378" s="295" t="s">
        <v>37</v>
      </c>
      <c r="N378" s="295" t="s">
        <v>477</v>
      </c>
    </row>
    <row r="379" spans="13:14">
      <c r="M379" s="295" t="s">
        <v>37</v>
      </c>
      <c r="N379" s="295" t="s">
        <v>478</v>
      </c>
    </row>
    <row r="380" spans="13:14">
      <c r="M380" s="295" t="s">
        <v>32</v>
      </c>
      <c r="N380" s="295" t="s">
        <v>479</v>
      </c>
    </row>
    <row r="381" spans="13:14">
      <c r="M381" s="295" t="s">
        <v>32</v>
      </c>
      <c r="N381" s="295" t="s">
        <v>480</v>
      </c>
    </row>
    <row r="382" spans="13:14">
      <c r="M382" s="295" t="s">
        <v>37</v>
      </c>
      <c r="N382" s="295" t="s">
        <v>481</v>
      </c>
    </row>
    <row r="383" spans="13:14">
      <c r="M383" s="295" t="s">
        <v>37</v>
      </c>
      <c r="N383" s="295" t="s">
        <v>482</v>
      </c>
    </row>
    <row r="384" spans="13:14">
      <c r="M384" s="295" t="s">
        <v>37</v>
      </c>
      <c r="N384" s="295" t="s">
        <v>483</v>
      </c>
    </row>
    <row r="385" spans="13:14">
      <c r="M385" s="295" t="s">
        <v>37</v>
      </c>
      <c r="N385" s="295" t="s">
        <v>141</v>
      </c>
    </row>
    <row r="386" spans="13:14">
      <c r="M386" s="295" t="s">
        <v>37</v>
      </c>
      <c r="N386" s="295" t="s">
        <v>484</v>
      </c>
    </row>
    <row r="387" spans="13:14">
      <c r="M387" s="295" t="s">
        <v>37</v>
      </c>
      <c r="N387" s="295" t="s">
        <v>485</v>
      </c>
    </row>
    <row r="388" spans="13:14">
      <c r="M388" s="295" t="s">
        <v>37</v>
      </c>
      <c r="N388" s="295" t="s">
        <v>486</v>
      </c>
    </row>
    <row r="389" spans="13:14">
      <c r="M389" s="295" t="s">
        <v>37</v>
      </c>
      <c r="N389" s="295" t="s">
        <v>487</v>
      </c>
    </row>
    <row r="390" spans="13:14">
      <c r="M390" s="295" t="s">
        <v>37</v>
      </c>
      <c r="N390" s="295" t="s">
        <v>488</v>
      </c>
    </row>
    <row r="391" spans="13:14">
      <c r="M391" s="295" t="s">
        <v>37</v>
      </c>
      <c r="N391" s="295" t="s">
        <v>489</v>
      </c>
    </row>
    <row r="392" spans="13:14">
      <c r="M392" s="295" t="s">
        <v>37</v>
      </c>
      <c r="N392" s="295" t="s">
        <v>490</v>
      </c>
    </row>
    <row r="393" spans="13:14">
      <c r="M393" s="295" t="s">
        <v>37</v>
      </c>
      <c r="N393" s="295" t="s">
        <v>491</v>
      </c>
    </row>
    <row r="394" spans="13:14">
      <c r="M394" s="295" t="s">
        <v>37</v>
      </c>
      <c r="N394" s="295" t="s">
        <v>492</v>
      </c>
    </row>
    <row r="395" spans="13:14">
      <c r="M395" s="295" t="s">
        <v>37</v>
      </c>
      <c r="N395" s="295" t="s">
        <v>493</v>
      </c>
    </row>
    <row r="396" spans="13:14">
      <c r="M396" s="295" t="s">
        <v>37</v>
      </c>
      <c r="N396" s="295" t="s">
        <v>494</v>
      </c>
    </row>
    <row r="397" spans="13:14">
      <c r="M397" s="295" t="s">
        <v>32</v>
      </c>
      <c r="N397" s="295" t="s">
        <v>495</v>
      </c>
    </row>
    <row r="398" spans="13:14">
      <c r="M398" s="295" t="s">
        <v>32</v>
      </c>
      <c r="N398" s="295" t="s">
        <v>496</v>
      </c>
    </row>
    <row r="399" spans="13:14">
      <c r="M399" s="295" t="s">
        <v>37</v>
      </c>
      <c r="N399" s="295" t="s">
        <v>497</v>
      </c>
    </row>
    <row r="400" spans="13:14">
      <c r="M400" s="295" t="s">
        <v>32</v>
      </c>
      <c r="N400" s="295" t="s">
        <v>498</v>
      </c>
    </row>
    <row r="401" spans="13:14">
      <c r="M401" s="295" t="s">
        <v>32</v>
      </c>
      <c r="N401" s="295" t="s">
        <v>499</v>
      </c>
    </row>
    <row r="402" spans="13:14">
      <c r="M402" s="295" t="s">
        <v>32</v>
      </c>
      <c r="N402" s="295" t="s">
        <v>500</v>
      </c>
    </row>
    <row r="403" spans="13:14">
      <c r="M403" s="295" t="s">
        <v>37</v>
      </c>
      <c r="N403" s="295" t="s">
        <v>501</v>
      </c>
    </row>
    <row r="404" spans="13:14">
      <c r="M404" s="295" t="s">
        <v>37</v>
      </c>
      <c r="N404" s="295" t="s">
        <v>502</v>
      </c>
    </row>
    <row r="405" spans="13:14">
      <c r="M405" s="295" t="s">
        <v>37</v>
      </c>
      <c r="N405" s="295" t="s">
        <v>503</v>
      </c>
    </row>
    <row r="406" spans="13:14">
      <c r="M406" s="295" t="s">
        <v>37</v>
      </c>
      <c r="N406" s="295" t="s">
        <v>504</v>
      </c>
    </row>
    <row r="407" spans="13:14">
      <c r="M407" s="295" t="s">
        <v>37</v>
      </c>
      <c r="N407" s="295" t="s">
        <v>505</v>
      </c>
    </row>
    <row r="408" spans="13:14">
      <c r="M408" s="295" t="s">
        <v>32</v>
      </c>
      <c r="N408" s="295" t="s">
        <v>506</v>
      </c>
    </row>
    <row r="409" spans="13:14">
      <c r="M409" s="295" t="s">
        <v>37</v>
      </c>
      <c r="N409" s="295" t="s">
        <v>507</v>
      </c>
    </row>
    <row r="410" spans="13:14">
      <c r="M410" s="295" t="s">
        <v>37</v>
      </c>
      <c r="N410" s="295" t="s">
        <v>508</v>
      </c>
    </row>
    <row r="411" spans="13:14">
      <c r="M411" s="295" t="s">
        <v>37</v>
      </c>
      <c r="N411" s="295" t="s">
        <v>509</v>
      </c>
    </row>
    <row r="412" spans="13:14">
      <c r="M412" s="295" t="s">
        <v>37</v>
      </c>
      <c r="N412" s="295" t="s">
        <v>510</v>
      </c>
    </row>
    <row r="413" spans="13:14">
      <c r="M413" s="295" t="s">
        <v>37</v>
      </c>
      <c r="N413" s="295" t="s">
        <v>511</v>
      </c>
    </row>
    <row r="414" spans="13:14">
      <c r="M414" s="295" t="s">
        <v>32</v>
      </c>
      <c r="N414" s="295" t="s">
        <v>512</v>
      </c>
    </row>
    <row r="415" spans="13:14">
      <c r="M415" s="295" t="s">
        <v>32</v>
      </c>
      <c r="N415" s="295" t="s">
        <v>513</v>
      </c>
    </row>
    <row r="416" spans="13:14">
      <c r="M416" s="295" t="s">
        <v>32</v>
      </c>
      <c r="N416" s="295" t="s">
        <v>514</v>
      </c>
    </row>
    <row r="417" spans="13:14">
      <c r="M417" s="295" t="s">
        <v>32</v>
      </c>
      <c r="N417" s="295" t="s">
        <v>515</v>
      </c>
    </row>
    <row r="418" spans="13:14">
      <c r="M418" s="295" t="s">
        <v>32</v>
      </c>
      <c r="N418" s="295" t="s">
        <v>516</v>
      </c>
    </row>
    <row r="419" spans="13:14">
      <c r="M419" s="295" t="s">
        <v>32</v>
      </c>
      <c r="N419" s="295" t="s">
        <v>517</v>
      </c>
    </row>
    <row r="420" spans="13:14">
      <c r="M420" s="295" t="s">
        <v>32</v>
      </c>
      <c r="N420" s="295" t="s">
        <v>518</v>
      </c>
    </row>
    <row r="421" spans="13:14">
      <c r="M421" s="295" t="s">
        <v>37</v>
      </c>
      <c r="N421" s="295" t="s">
        <v>519</v>
      </c>
    </row>
    <row r="422" spans="13:14">
      <c r="M422" s="295" t="s">
        <v>37</v>
      </c>
      <c r="N422" s="295" t="s">
        <v>520</v>
      </c>
    </row>
    <row r="423" spans="13:14">
      <c r="M423" s="295" t="s">
        <v>37</v>
      </c>
      <c r="N423" s="295" t="s">
        <v>521</v>
      </c>
    </row>
    <row r="424" spans="13:14">
      <c r="M424" s="295" t="s">
        <v>37</v>
      </c>
      <c r="N424" s="295" t="s">
        <v>522</v>
      </c>
    </row>
    <row r="425" spans="13:14">
      <c r="M425" s="295" t="s">
        <v>37</v>
      </c>
      <c r="N425" s="295" t="s">
        <v>143</v>
      </c>
    </row>
    <row r="426" spans="13:14">
      <c r="M426" s="295" t="s">
        <v>37</v>
      </c>
      <c r="N426" s="295" t="s">
        <v>523</v>
      </c>
    </row>
    <row r="427" spans="13:14">
      <c r="M427" s="295" t="s">
        <v>37</v>
      </c>
      <c r="N427" s="295" t="s">
        <v>88</v>
      </c>
    </row>
    <row r="428" spans="13:14">
      <c r="M428" s="295" t="s">
        <v>37</v>
      </c>
      <c r="N428" s="295" t="s">
        <v>524</v>
      </c>
    </row>
    <row r="429" spans="13:14">
      <c r="M429" s="295" t="s">
        <v>37</v>
      </c>
      <c r="N429" s="295" t="s">
        <v>525</v>
      </c>
    </row>
    <row r="430" spans="13:14">
      <c r="M430" s="295" t="s">
        <v>37</v>
      </c>
      <c r="N430" s="295" t="s">
        <v>526</v>
      </c>
    </row>
    <row r="431" spans="13:14">
      <c r="M431" s="295" t="s">
        <v>37</v>
      </c>
      <c r="N431" s="295" t="s">
        <v>527</v>
      </c>
    </row>
    <row r="432" spans="13:14">
      <c r="M432" s="295" t="s">
        <v>37</v>
      </c>
      <c r="N432" s="295" t="s">
        <v>528</v>
      </c>
    </row>
    <row r="433" spans="13:14">
      <c r="M433" s="295" t="s">
        <v>32</v>
      </c>
      <c r="N433" s="295" t="s">
        <v>529</v>
      </c>
    </row>
    <row r="434" spans="13:14">
      <c r="M434" s="295" t="s">
        <v>37</v>
      </c>
      <c r="N434" s="295" t="s">
        <v>530</v>
      </c>
    </row>
    <row r="435" spans="13:14">
      <c r="M435" s="295" t="s">
        <v>37</v>
      </c>
      <c r="N435" s="295" t="s">
        <v>531</v>
      </c>
    </row>
    <row r="436" spans="13:14">
      <c r="M436" s="295" t="s">
        <v>37</v>
      </c>
      <c r="N436" s="295" t="s">
        <v>532</v>
      </c>
    </row>
    <row r="437" spans="13:14">
      <c r="M437" s="295" t="s">
        <v>37</v>
      </c>
      <c r="N437" s="295" t="s">
        <v>533</v>
      </c>
    </row>
    <row r="438" spans="13:14">
      <c r="M438" s="295" t="s">
        <v>32</v>
      </c>
      <c r="N438" s="295" t="s">
        <v>534</v>
      </c>
    </row>
    <row r="439" spans="13:14">
      <c r="M439" s="295" t="s">
        <v>37</v>
      </c>
      <c r="N439" s="295" t="s">
        <v>535</v>
      </c>
    </row>
    <row r="440" spans="13:14">
      <c r="M440" s="295" t="s">
        <v>32</v>
      </c>
      <c r="N440" s="295" t="s">
        <v>81</v>
      </c>
    </row>
    <row r="441" spans="13:14">
      <c r="M441" s="295" t="s">
        <v>37</v>
      </c>
      <c r="N441" s="295" t="s">
        <v>536</v>
      </c>
    </row>
    <row r="442" spans="13:14">
      <c r="M442" s="295" t="s">
        <v>37</v>
      </c>
      <c r="N442" s="295" t="s">
        <v>537</v>
      </c>
    </row>
    <row r="443" spans="13:14">
      <c r="M443" s="295" t="s">
        <v>32</v>
      </c>
      <c r="N443" s="295" t="s">
        <v>162</v>
      </c>
    </row>
    <row r="444" spans="13:14">
      <c r="M444" s="295" t="s">
        <v>37</v>
      </c>
      <c r="N444" s="295" t="s">
        <v>538</v>
      </c>
    </row>
    <row r="445" spans="13:14">
      <c r="M445" s="295" t="s">
        <v>37</v>
      </c>
      <c r="N445" s="295" t="s">
        <v>539</v>
      </c>
    </row>
    <row r="446" spans="13:14">
      <c r="M446" s="295" t="s">
        <v>37</v>
      </c>
      <c r="N446" s="295" t="s">
        <v>540</v>
      </c>
    </row>
    <row r="447" spans="13:14">
      <c r="M447" s="295" t="s">
        <v>37</v>
      </c>
      <c r="N447" s="295" t="s">
        <v>541</v>
      </c>
    </row>
    <row r="448" spans="13:14">
      <c r="M448" s="295" t="s">
        <v>37</v>
      </c>
      <c r="N448" s="295" t="s">
        <v>542</v>
      </c>
    </row>
    <row r="449" spans="13:14">
      <c r="M449" s="295" t="s">
        <v>37</v>
      </c>
      <c r="N449" s="295" t="s">
        <v>543</v>
      </c>
    </row>
    <row r="450" spans="13:14">
      <c r="M450" s="295" t="s">
        <v>37</v>
      </c>
      <c r="N450" s="295" t="s">
        <v>83</v>
      </c>
    </row>
    <row r="451" spans="13:14">
      <c r="M451" s="295" t="s">
        <v>37</v>
      </c>
      <c r="N451" s="295" t="s">
        <v>544</v>
      </c>
    </row>
    <row r="452" spans="13:14">
      <c r="M452" s="295" t="s">
        <v>37</v>
      </c>
      <c r="N452" s="295" t="s">
        <v>84</v>
      </c>
    </row>
    <row r="453" spans="13:14">
      <c r="M453" s="295" t="s">
        <v>37</v>
      </c>
      <c r="N453" s="295" t="s">
        <v>545</v>
      </c>
    </row>
    <row r="454" spans="13:14">
      <c r="M454" s="295" t="s">
        <v>37</v>
      </c>
      <c r="N454" s="295" t="s">
        <v>546</v>
      </c>
    </row>
    <row r="455" spans="13:14">
      <c r="M455" s="295" t="s">
        <v>37</v>
      </c>
      <c r="N455" s="295" t="s">
        <v>547</v>
      </c>
    </row>
    <row r="456" spans="13:14">
      <c r="M456" s="295" t="s">
        <v>37</v>
      </c>
      <c r="N456" s="295" t="s">
        <v>548</v>
      </c>
    </row>
    <row r="457" spans="13:14">
      <c r="M457" s="295" t="s">
        <v>37</v>
      </c>
      <c r="N457" s="295" t="s">
        <v>549</v>
      </c>
    </row>
  </sheetData>
  <sheetProtection selectLockedCells="1" selectUnlockedCells="1"/>
  <autoFilter ref="B3:K457">
    <sortState ref="B4:K457">
      <sortCondition ref="C3:C457"/>
    </sortState>
  </autoFilter>
  <mergeCells count="1">
    <mergeCell ref="H2:K2"/>
  </mergeCells>
  <pageMargins left="0.43307086614173229" right="0.15748031496062992" top="0.55118110236220474" bottom="0.39370078740157483" header="0.15748031496062992" footer="0.27559055118110237"/>
  <pageSetup paperSize="9" orientation="portrait" r:id="rId1"/>
  <headerFooter alignWithMargins="0">
    <oddHeader>&amp;C&amp;F&amp;R&amp;D / &amp;T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view="pageBreakPreview" zoomScale="85" zoomScaleNormal="85" zoomScaleSheetLayoutView="85" workbookViewId="0">
      <selection activeCell="R18" sqref="R18"/>
    </sheetView>
  </sheetViews>
  <sheetFormatPr defaultRowHeight="12.75" customHeight="1"/>
  <cols>
    <col min="1" max="1" width="8.140625" style="52" customWidth="1"/>
    <col min="2" max="2" width="44.42578125" style="52" customWidth="1"/>
    <col min="3" max="8" width="9.28515625" style="52" customWidth="1"/>
    <col min="9" max="9" width="12.85546875" style="52" customWidth="1"/>
    <col min="10" max="13" width="9.28515625" style="52" customWidth="1"/>
    <col min="14" max="15" width="12.85546875" style="52" customWidth="1"/>
    <col min="16" max="16384" width="9.140625" style="52"/>
  </cols>
  <sheetData>
    <row r="1" spans="1:15" s="24" customFormat="1" ht="56.25" customHeight="1" thickBot="1">
      <c r="A1" s="240" t="s">
        <v>46</v>
      </c>
      <c r="B1" s="40"/>
      <c r="C1" s="41" t="s">
        <v>148</v>
      </c>
      <c r="D1" s="42"/>
      <c r="E1" s="42"/>
      <c r="F1" s="41"/>
      <c r="G1" s="42"/>
      <c r="H1" s="42"/>
      <c r="I1" s="43"/>
      <c r="J1" s="42"/>
      <c r="K1" s="41"/>
      <c r="L1" s="42"/>
      <c r="M1" s="42"/>
      <c r="N1" s="43"/>
      <c r="O1" s="44"/>
    </row>
    <row r="2" spans="1:15" ht="47.25">
      <c r="A2" s="45" t="s">
        <v>47</v>
      </c>
      <c r="B2" s="46" t="s">
        <v>48</v>
      </c>
      <c r="C2" s="47" t="s">
        <v>49</v>
      </c>
      <c r="D2" s="48" t="s">
        <v>50</v>
      </c>
      <c r="E2" s="48" t="s">
        <v>51</v>
      </c>
      <c r="F2" s="48" t="s">
        <v>52</v>
      </c>
      <c r="G2" s="48" t="s">
        <v>53</v>
      </c>
      <c r="H2" s="48" t="s">
        <v>54</v>
      </c>
      <c r="I2" s="49" t="s">
        <v>55</v>
      </c>
      <c r="J2" s="47" t="s">
        <v>56</v>
      </c>
      <c r="K2" s="48" t="s">
        <v>57</v>
      </c>
      <c r="L2" s="48" t="s">
        <v>58</v>
      </c>
      <c r="M2" s="48" t="s">
        <v>59</v>
      </c>
      <c r="N2" s="50" t="s">
        <v>60</v>
      </c>
      <c r="O2" s="51" t="s">
        <v>61</v>
      </c>
    </row>
    <row r="3" spans="1:15" ht="45.75" customHeight="1" thickBot="1">
      <c r="A3" s="53"/>
      <c r="B3" s="54"/>
      <c r="C3" s="55"/>
      <c r="D3" s="56"/>
      <c r="E3" s="56"/>
      <c r="F3" s="56"/>
      <c r="G3" s="56"/>
      <c r="H3" s="56"/>
      <c r="I3" s="57"/>
      <c r="J3" s="55"/>
      <c r="K3" s="56"/>
      <c r="L3" s="56"/>
      <c r="M3" s="56"/>
      <c r="N3" s="58"/>
      <c r="O3" s="59"/>
    </row>
    <row r="4" spans="1:15">
      <c r="A4" s="60"/>
      <c r="B4" s="24"/>
      <c r="C4" s="571" t="s">
        <v>62</v>
      </c>
      <c r="D4" s="572"/>
      <c r="E4" s="572"/>
      <c r="F4" s="572"/>
      <c r="G4" s="572"/>
      <c r="H4" s="573"/>
      <c r="I4" s="61"/>
      <c r="J4" s="574" t="s">
        <v>63</v>
      </c>
      <c r="K4" s="575"/>
      <c r="L4" s="575"/>
      <c r="M4" s="576"/>
      <c r="N4" s="61"/>
      <c r="O4" s="62"/>
    </row>
    <row r="5" spans="1:15" ht="4.7" customHeight="1">
      <c r="A5" s="60"/>
      <c r="B5" s="24"/>
      <c r="C5" s="24"/>
      <c r="D5" s="24"/>
      <c r="E5" s="24"/>
      <c r="F5" s="24"/>
      <c r="G5" s="24"/>
      <c r="H5" s="24"/>
      <c r="I5" s="61"/>
      <c r="J5" s="24"/>
      <c r="K5" s="24"/>
      <c r="L5" s="24"/>
      <c r="M5" s="24"/>
      <c r="N5" s="61"/>
      <c r="O5" s="62"/>
    </row>
    <row r="6" spans="1:15">
      <c r="A6" s="60"/>
      <c r="B6" s="24"/>
      <c r="C6" s="24"/>
      <c r="D6" s="24"/>
      <c r="E6" s="24"/>
      <c r="F6" s="24"/>
      <c r="G6" s="24"/>
      <c r="H6" s="24"/>
      <c r="I6" s="61"/>
      <c r="J6" s="24"/>
      <c r="K6" s="24"/>
      <c r="L6" s="24"/>
      <c r="M6" s="24"/>
      <c r="N6" s="61"/>
      <c r="O6" s="62"/>
    </row>
    <row r="7" spans="1:15" ht="18">
      <c r="A7" s="60"/>
      <c r="B7" s="63" t="s">
        <v>64</v>
      </c>
      <c r="C7" s="24"/>
      <c r="D7" s="24"/>
      <c r="E7" s="24"/>
      <c r="F7" s="24"/>
      <c r="G7" s="24"/>
      <c r="H7" s="24"/>
      <c r="I7" s="61"/>
      <c r="J7" s="64" t="s">
        <v>64</v>
      </c>
      <c r="K7" s="24"/>
      <c r="L7" s="24"/>
      <c r="M7" s="24"/>
      <c r="N7" s="61"/>
      <c r="O7" s="62"/>
    </row>
    <row r="8" spans="1:15" ht="9" customHeight="1">
      <c r="A8" s="60"/>
      <c r="B8" s="24"/>
      <c r="C8" s="24"/>
      <c r="D8" s="24"/>
      <c r="E8" s="24"/>
      <c r="F8" s="24"/>
      <c r="G8" s="24"/>
      <c r="H8" s="24"/>
      <c r="I8" s="61"/>
      <c r="J8" s="24"/>
      <c r="K8" s="24"/>
      <c r="L8" s="24"/>
      <c r="M8" s="24"/>
      <c r="N8" s="61"/>
      <c r="O8" s="62"/>
    </row>
    <row r="9" spans="1:15" ht="9" customHeight="1">
      <c r="A9" s="60"/>
      <c r="B9" s="24"/>
      <c r="C9" s="24"/>
      <c r="D9" s="24"/>
      <c r="E9" s="24"/>
      <c r="F9" s="24"/>
      <c r="G9" s="24"/>
      <c r="H9" s="24"/>
      <c r="I9" s="61"/>
      <c r="J9" s="24"/>
      <c r="K9" s="24"/>
      <c r="L9" s="24"/>
      <c r="M9" s="24"/>
      <c r="N9" s="61"/>
      <c r="O9" s="62"/>
    </row>
    <row r="10" spans="1:15" ht="9" customHeight="1">
      <c r="A10" s="60"/>
      <c r="B10" s="24"/>
      <c r="C10" s="24"/>
      <c r="D10" s="24"/>
      <c r="E10" s="24"/>
      <c r="F10" s="24"/>
      <c r="G10" s="24"/>
      <c r="H10" s="24"/>
      <c r="I10" s="61"/>
      <c r="J10" s="24"/>
      <c r="K10" s="24"/>
      <c r="L10" s="24"/>
      <c r="M10" s="24"/>
      <c r="N10" s="61"/>
      <c r="O10" s="62"/>
    </row>
    <row r="11" spans="1:15" ht="9" customHeight="1" thickBot="1">
      <c r="A11" s="65"/>
      <c r="B11" s="66"/>
      <c r="C11" s="66"/>
      <c r="D11" s="66"/>
      <c r="E11" s="66"/>
      <c r="F11" s="66"/>
      <c r="G11" s="66"/>
      <c r="H11" s="66"/>
      <c r="I11" s="67"/>
      <c r="J11" s="66"/>
      <c r="K11" s="66"/>
      <c r="L11" s="66"/>
      <c r="M11" s="66"/>
      <c r="N11" s="67"/>
      <c r="O11" s="68"/>
    </row>
    <row r="12" spans="1:15" ht="13.7" customHeight="1" thickBo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24" customFormat="1" ht="56.25" customHeight="1" thickBot="1">
      <c r="A13" s="240" t="s">
        <v>46</v>
      </c>
      <c r="B13" s="40"/>
      <c r="C13" s="41" t="s">
        <v>148</v>
      </c>
      <c r="D13" s="42"/>
      <c r="E13" s="42"/>
      <c r="F13" s="41"/>
      <c r="G13" s="42"/>
      <c r="H13" s="42"/>
      <c r="I13" s="43"/>
      <c r="J13" s="42"/>
      <c r="K13" s="41"/>
      <c r="L13" s="42"/>
      <c r="M13" s="42"/>
      <c r="N13" s="43"/>
      <c r="O13" s="44"/>
    </row>
    <row r="14" spans="1:15" ht="47.25">
      <c r="A14" s="45" t="s">
        <v>47</v>
      </c>
      <c r="B14" s="46" t="s">
        <v>48</v>
      </c>
      <c r="C14" s="47" t="s">
        <v>49</v>
      </c>
      <c r="D14" s="48" t="s">
        <v>50</v>
      </c>
      <c r="E14" s="48" t="s">
        <v>51</v>
      </c>
      <c r="F14" s="48" t="s">
        <v>52</v>
      </c>
      <c r="G14" s="48" t="s">
        <v>53</v>
      </c>
      <c r="H14" s="48" t="s">
        <v>54</v>
      </c>
      <c r="I14" s="49" t="s">
        <v>55</v>
      </c>
      <c r="J14" s="47" t="s">
        <v>56</v>
      </c>
      <c r="K14" s="48" t="s">
        <v>57</v>
      </c>
      <c r="L14" s="48" t="s">
        <v>58</v>
      </c>
      <c r="M14" s="48" t="s">
        <v>59</v>
      </c>
      <c r="N14" s="50" t="s">
        <v>60</v>
      </c>
      <c r="O14" s="51" t="s">
        <v>61</v>
      </c>
    </row>
    <row r="15" spans="1:15" ht="45.75" customHeight="1" thickBot="1">
      <c r="A15" s="53"/>
      <c r="B15" s="54"/>
      <c r="C15" s="55"/>
      <c r="D15" s="56"/>
      <c r="E15" s="56"/>
      <c r="F15" s="56"/>
      <c r="G15" s="56"/>
      <c r="H15" s="56"/>
      <c r="I15" s="57"/>
      <c r="J15" s="55"/>
      <c r="K15" s="56"/>
      <c r="L15" s="56"/>
      <c r="M15" s="56"/>
      <c r="N15" s="58"/>
      <c r="O15" s="59"/>
    </row>
    <row r="16" spans="1:15">
      <c r="A16" s="60"/>
      <c r="B16" s="24"/>
      <c r="C16" s="571" t="s">
        <v>62</v>
      </c>
      <c r="D16" s="572"/>
      <c r="E16" s="572"/>
      <c r="F16" s="572"/>
      <c r="G16" s="572"/>
      <c r="H16" s="573"/>
      <c r="I16" s="61"/>
      <c r="J16" s="574" t="s">
        <v>63</v>
      </c>
      <c r="K16" s="575"/>
      <c r="L16" s="575"/>
      <c r="M16" s="576"/>
      <c r="N16" s="61"/>
      <c r="O16" s="62"/>
    </row>
    <row r="17" spans="1:15" ht="4.7" customHeight="1">
      <c r="A17" s="60"/>
      <c r="B17" s="24"/>
      <c r="C17" s="24"/>
      <c r="D17" s="24"/>
      <c r="E17" s="24"/>
      <c r="F17" s="24"/>
      <c r="G17" s="24"/>
      <c r="H17" s="24"/>
      <c r="I17" s="61"/>
      <c r="J17" s="24"/>
      <c r="K17" s="24"/>
      <c r="L17" s="24"/>
      <c r="M17" s="24"/>
      <c r="N17" s="61"/>
      <c r="O17" s="62"/>
    </row>
    <row r="18" spans="1:15">
      <c r="A18" s="60"/>
      <c r="B18" s="24"/>
      <c r="C18" s="24"/>
      <c r="D18" s="24"/>
      <c r="E18" s="24"/>
      <c r="F18" s="24"/>
      <c r="G18" s="24"/>
      <c r="H18" s="24"/>
      <c r="I18" s="61"/>
      <c r="J18" s="24"/>
      <c r="K18" s="24"/>
      <c r="L18" s="24"/>
      <c r="M18" s="24"/>
      <c r="N18" s="61"/>
      <c r="O18" s="62"/>
    </row>
    <row r="19" spans="1:15" ht="18">
      <c r="A19" s="60"/>
      <c r="B19" s="63" t="s">
        <v>64</v>
      </c>
      <c r="C19" s="24"/>
      <c r="D19" s="24"/>
      <c r="E19" s="24"/>
      <c r="F19" s="24"/>
      <c r="G19" s="24"/>
      <c r="H19" s="24"/>
      <c r="I19" s="61"/>
      <c r="J19" s="64" t="s">
        <v>64</v>
      </c>
      <c r="K19" s="24"/>
      <c r="L19" s="24"/>
      <c r="M19" s="24"/>
      <c r="N19" s="61"/>
      <c r="O19" s="62"/>
    </row>
    <row r="20" spans="1:15" ht="9" customHeight="1">
      <c r="A20" s="60"/>
      <c r="B20" s="24"/>
      <c r="C20" s="24"/>
      <c r="D20" s="24"/>
      <c r="E20" s="24"/>
      <c r="F20" s="24"/>
      <c r="G20" s="24"/>
      <c r="H20" s="24"/>
      <c r="I20" s="61"/>
      <c r="J20" s="24"/>
      <c r="K20" s="24"/>
      <c r="L20" s="24"/>
      <c r="M20" s="24"/>
      <c r="N20" s="61"/>
      <c r="O20" s="62"/>
    </row>
    <row r="21" spans="1:15" ht="9" customHeight="1">
      <c r="A21" s="60"/>
      <c r="B21" s="24"/>
      <c r="C21" s="24"/>
      <c r="D21" s="24"/>
      <c r="E21" s="24"/>
      <c r="F21" s="24"/>
      <c r="G21" s="24"/>
      <c r="H21" s="24"/>
      <c r="I21" s="61"/>
      <c r="J21" s="24"/>
      <c r="K21" s="24"/>
      <c r="L21" s="24"/>
      <c r="M21" s="24"/>
      <c r="N21" s="61"/>
      <c r="O21" s="62"/>
    </row>
    <row r="22" spans="1:15" ht="9" customHeight="1">
      <c r="A22" s="60"/>
      <c r="B22" s="24"/>
      <c r="C22" s="24"/>
      <c r="D22" s="24"/>
      <c r="E22" s="24"/>
      <c r="F22" s="24"/>
      <c r="G22" s="24"/>
      <c r="H22" s="24"/>
      <c r="I22" s="61"/>
      <c r="J22" s="24"/>
      <c r="K22" s="24"/>
      <c r="L22" s="24"/>
      <c r="M22" s="24"/>
      <c r="N22" s="61"/>
      <c r="O22" s="62"/>
    </row>
    <row r="23" spans="1:15" ht="9" customHeight="1" thickBot="1">
      <c r="A23" s="65"/>
      <c r="B23" s="66"/>
      <c r="C23" s="66"/>
      <c r="D23" s="66"/>
      <c r="E23" s="66"/>
      <c r="F23" s="66"/>
      <c r="G23" s="66"/>
      <c r="H23" s="66"/>
      <c r="I23" s="67"/>
      <c r="J23" s="66"/>
      <c r="K23" s="66"/>
      <c r="L23" s="66"/>
      <c r="M23" s="66"/>
      <c r="N23" s="67"/>
      <c r="O23" s="68"/>
    </row>
    <row r="24" spans="1:15" ht="13.7" customHeight="1" thickBo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s="24" customFormat="1" ht="56.25" customHeight="1" thickBot="1">
      <c r="A25" s="240" t="s">
        <v>46</v>
      </c>
      <c r="B25" s="40"/>
      <c r="C25" s="41" t="s">
        <v>148</v>
      </c>
      <c r="D25" s="42"/>
      <c r="E25" s="42"/>
      <c r="F25" s="41"/>
      <c r="G25" s="42"/>
      <c r="H25" s="42"/>
      <c r="I25" s="43"/>
      <c r="J25" s="42"/>
      <c r="K25" s="41"/>
      <c r="L25" s="42"/>
      <c r="M25" s="42"/>
      <c r="N25" s="43"/>
      <c r="O25" s="44"/>
    </row>
    <row r="26" spans="1:15" ht="47.25">
      <c r="A26" s="45" t="s">
        <v>47</v>
      </c>
      <c r="B26" s="46" t="s">
        <v>48</v>
      </c>
      <c r="C26" s="47" t="s">
        <v>49</v>
      </c>
      <c r="D26" s="48" t="s">
        <v>50</v>
      </c>
      <c r="E26" s="48" t="s">
        <v>51</v>
      </c>
      <c r="F26" s="48" t="s">
        <v>52</v>
      </c>
      <c r="G26" s="48" t="s">
        <v>53</v>
      </c>
      <c r="H26" s="48" t="s">
        <v>54</v>
      </c>
      <c r="I26" s="49" t="s">
        <v>55</v>
      </c>
      <c r="J26" s="47" t="s">
        <v>56</v>
      </c>
      <c r="K26" s="48" t="s">
        <v>57</v>
      </c>
      <c r="L26" s="48" t="s">
        <v>58</v>
      </c>
      <c r="M26" s="48" t="s">
        <v>59</v>
      </c>
      <c r="N26" s="50" t="s">
        <v>60</v>
      </c>
      <c r="O26" s="51" t="s">
        <v>61</v>
      </c>
    </row>
    <row r="27" spans="1:15" ht="45.75" customHeight="1" thickBot="1">
      <c r="A27" s="53"/>
      <c r="B27" s="54"/>
      <c r="C27" s="55"/>
      <c r="D27" s="56"/>
      <c r="E27" s="56"/>
      <c r="F27" s="56"/>
      <c r="G27" s="56"/>
      <c r="H27" s="56"/>
      <c r="I27" s="57"/>
      <c r="J27" s="55"/>
      <c r="K27" s="56"/>
      <c r="L27" s="56"/>
      <c r="M27" s="56"/>
      <c r="N27" s="58"/>
      <c r="O27" s="59"/>
    </row>
    <row r="28" spans="1:15">
      <c r="A28" s="60"/>
      <c r="B28" s="24"/>
      <c r="C28" s="571" t="s">
        <v>62</v>
      </c>
      <c r="D28" s="572"/>
      <c r="E28" s="572"/>
      <c r="F28" s="572"/>
      <c r="G28" s="572"/>
      <c r="H28" s="573"/>
      <c r="I28" s="61"/>
      <c r="J28" s="574" t="s">
        <v>63</v>
      </c>
      <c r="K28" s="575"/>
      <c r="L28" s="575"/>
      <c r="M28" s="576"/>
      <c r="N28" s="61"/>
      <c r="O28" s="62"/>
    </row>
    <row r="29" spans="1:15" ht="4.7" customHeight="1">
      <c r="A29" s="60"/>
      <c r="B29" s="24"/>
      <c r="C29" s="24"/>
      <c r="D29" s="24"/>
      <c r="E29" s="24"/>
      <c r="F29" s="24"/>
      <c r="G29" s="24"/>
      <c r="H29" s="24"/>
      <c r="I29" s="61"/>
      <c r="J29" s="24"/>
      <c r="K29" s="24"/>
      <c r="L29" s="24"/>
      <c r="M29" s="24"/>
      <c r="N29" s="61"/>
      <c r="O29" s="62"/>
    </row>
    <row r="30" spans="1:15">
      <c r="A30" s="60"/>
      <c r="B30" s="24"/>
      <c r="C30" s="24"/>
      <c r="D30" s="24"/>
      <c r="E30" s="24"/>
      <c r="F30" s="24"/>
      <c r="G30" s="24"/>
      <c r="H30" s="24"/>
      <c r="I30" s="61"/>
      <c r="J30" s="24"/>
      <c r="K30" s="24"/>
      <c r="L30" s="24"/>
      <c r="M30" s="24"/>
      <c r="N30" s="61"/>
      <c r="O30" s="62"/>
    </row>
    <row r="31" spans="1:15" ht="18">
      <c r="A31" s="60"/>
      <c r="B31" s="63" t="s">
        <v>64</v>
      </c>
      <c r="C31" s="24"/>
      <c r="D31" s="24"/>
      <c r="E31" s="24"/>
      <c r="F31" s="24"/>
      <c r="G31" s="24"/>
      <c r="H31" s="24"/>
      <c r="I31" s="61"/>
      <c r="J31" s="64" t="s">
        <v>64</v>
      </c>
      <c r="K31" s="24"/>
      <c r="L31" s="24"/>
      <c r="M31" s="24"/>
      <c r="N31" s="61"/>
      <c r="O31" s="62"/>
    </row>
    <row r="32" spans="1:15" ht="9" customHeight="1">
      <c r="A32" s="60"/>
      <c r="B32" s="24"/>
      <c r="C32" s="24"/>
      <c r="D32" s="24"/>
      <c r="E32" s="24"/>
      <c r="F32" s="24"/>
      <c r="G32" s="24"/>
      <c r="H32" s="24"/>
      <c r="I32" s="61"/>
      <c r="J32" s="24"/>
      <c r="K32" s="24"/>
      <c r="L32" s="24"/>
      <c r="M32" s="24"/>
      <c r="N32" s="61"/>
      <c r="O32" s="62"/>
    </row>
    <row r="33" spans="1:15" ht="9" customHeight="1">
      <c r="A33" s="60"/>
      <c r="B33" s="24"/>
      <c r="C33" s="24"/>
      <c r="D33" s="24"/>
      <c r="E33" s="24"/>
      <c r="F33" s="24"/>
      <c r="G33" s="24"/>
      <c r="H33" s="24"/>
      <c r="I33" s="61"/>
      <c r="J33" s="24"/>
      <c r="K33" s="24"/>
      <c r="L33" s="24"/>
      <c r="M33" s="24"/>
      <c r="N33" s="61"/>
      <c r="O33" s="62"/>
    </row>
    <row r="34" spans="1:15" ht="9" customHeight="1">
      <c r="A34" s="60"/>
      <c r="B34" s="24"/>
      <c r="C34" s="24"/>
      <c r="D34" s="24"/>
      <c r="E34" s="24"/>
      <c r="F34" s="24"/>
      <c r="G34" s="24"/>
      <c r="H34" s="24"/>
      <c r="I34" s="61"/>
      <c r="J34" s="24"/>
      <c r="K34" s="24"/>
      <c r="L34" s="24"/>
      <c r="M34" s="24"/>
      <c r="N34" s="61"/>
      <c r="O34" s="62"/>
    </row>
    <row r="35" spans="1:15" ht="9" customHeight="1" thickBot="1">
      <c r="A35" s="65"/>
      <c r="B35" s="66"/>
      <c r="C35" s="66"/>
      <c r="D35" s="66"/>
      <c r="E35" s="66"/>
      <c r="F35" s="66"/>
      <c r="G35" s="66"/>
      <c r="H35" s="66"/>
      <c r="I35" s="67"/>
      <c r="J35" s="66"/>
      <c r="K35" s="66"/>
      <c r="L35" s="66"/>
      <c r="M35" s="66"/>
      <c r="N35" s="67"/>
      <c r="O35" s="68"/>
    </row>
    <row r="36" spans="1:15" ht="13.7" customHeight="1" thickBo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24" customFormat="1" ht="56.25" customHeight="1" thickBot="1">
      <c r="A37" s="39" t="s">
        <v>46</v>
      </c>
      <c r="B37" s="40"/>
      <c r="C37" s="41" t="s">
        <v>149</v>
      </c>
      <c r="D37" s="42"/>
      <c r="E37" s="42"/>
      <c r="F37" s="41"/>
      <c r="G37" s="42"/>
      <c r="H37" s="42"/>
      <c r="I37" s="43"/>
      <c r="J37" s="42"/>
      <c r="K37" s="41"/>
      <c r="L37" s="42"/>
      <c r="M37" s="42"/>
      <c r="N37" s="43"/>
      <c r="O37" s="44"/>
    </row>
    <row r="38" spans="1:15" ht="47.25">
      <c r="A38" s="45" t="s">
        <v>47</v>
      </c>
      <c r="B38" s="46" t="s">
        <v>48</v>
      </c>
      <c r="C38" s="47" t="s">
        <v>49</v>
      </c>
      <c r="D38" s="48" t="s">
        <v>50</v>
      </c>
      <c r="E38" s="48" t="s">
        <v>51</v>
      </c>
      <c r="F38" s="48" t="s">
        <v>52</v>
      </c>
      <c r="G38" s="48" t="s">
        <v>53</v>
      </c>
      <c r="H38" s="48" t="s">
        <v>54</v>
      </c>
      <c r="I38" s="49" t="s">
        <v>55</v>
      </c>
      <c r="J38" s="47" t="s">
        <v>56</v>
      </c>
      <c r="K38" s="48" t="s">
        <v>57</v>
      </c>
      <c r="L38" s="48" t="s">
        <v>58</v>
      </c>
      <c r="M38" s="48" t="s">
        <v>59</v>
      </c>
      <c r="N38" s="50" t="s">
        <v>60</v>
      </c>
      <c r="O38" s="51" t="s">
        <v>61</v>
      </c>
    </row>
    <row r="39" spans="1:15" ht="41.25" customHeight="1" thickBot="1">
      <c r="A39" s="53"/>
      <c r="B39" s="54"/>
      <c r="C39" s="55"/>
      <c r="D39" s="56"/>
      <c r="E39" s="56"/>
      <c r="F39" s="56"/>
      <c r="G39" s="56"/>
      <c r="H39" s="56"/>
      <c r="I39" s="57"/>
      <c r="J39" s="55"/>
      <c r="K39" s="56"/>
      <c r="L39" s="56"/>
      <c r="M39" s="56"/>
      <c r="N39" s="58"/>
      <c r="O39" s="59"/>
    </row>
    <row r="40" spans="1:15">
      <c r="A40" s="60"/>
      <c r="B40" s="24"/>
      <c r="C40" s="571" t="s">
        <v>62</v>
      </c>
      <c r="D40" s="572"/>
      <c r="E40" s="572"/>
      <c r="F40" s="572"/>
      <c r="G40" s="572"/>
      <c r="H40" s="573"/>
      <c r="I40" s="61"/>
      <c r="J40" s="574" t="s">
        <v>63</v>
      </c>
      <c r="K40" s="575"/>
      <c r="L40" s="575"/>
      <c r="M40" s="576"/>
      <c r="N40" s="61"/>
      <c r="O40" s="62"/>
    </row>
    <row r="41" spans="1:15" ht="4.7" customHeight="1">
      <c r="A41" s="60"/>
      <c r="B41" s="24"/>
      <c r="C41" s="24"/>
      <c r="D41" s="24"/>
      <c r="E41" s="24"/>
      <c r="F41" s="24"/>
      <c r="G41" s="24"/>
      <c r="H41" s="24"/>
      <c r="I41" s="61"/>
      <c r="J41" s="24"/>
      <c r="K41" s="24"/>
      <c r="L41" s="24"/>
      <c r="M41" s="24"/>
      <c r="N41" s="61"/>
      <c r="O41" s="62"/>
    </row>
    <row r="42" spans="1:15">
      <c r="A42" s="60"/>
      <c r="B42" s="24"/>
      <c r="C42" s="24"/>
      <c r="D42" s="24"/>
      <c r="E42" s="24"/>
      <c r="F42" s="24"/>
      <c r="G42" s="24"/>
      <c r="H42" s="24"/>
      <c r="I42" s="61"/>
      <c r="J42" s="24"/>
      <c r="K42" s="24"/>
      <c r="L42" s="24"/>
      <c r="M42" s="24"/>
      <c r="N42" s="61"/>
      <c r="O42" s="62"/>
    </row>
    <row r="43" spans="1:15" ht="18">
      <c r="A43" s="60"/>
      <c r="B43" s="63" t="s">
        <v>64</v>
      </c>
      <c r="C43" s="24"/>
      <c r="D43" s="24"/>
      <c r="E43" s="24"/>
      <c r="F43" s="24"/>
      <c r="G43" s="24"/>
      <c r="H43" s="24"/>
      <c r="I43" s="61"/>
      <c r="J43" s="64" t="s">
        <v>64</v>
      </c>
      <c r="K43" s="24"/>
      <c r="L43" s="24"/>
      <c r="M43" s="24"/>
      <c r="N43" s="61"/>
      <c r="O43" s="62"/>
    </row>
    <row r="44" spans="1:15" ht="6.75" customHeight="1">
      <c r="A44" s="60"/>
      <c r="B44" s="24"/>
      <c r="C44" s="24"/>
      <c r="D44" s="24"/>
      <c r="E44" s="24"/>
      <c r="F44" s="24"/>
      <c r="G44" s="24"/>
      <c r="H44" s="24"/>
      <c r="I44" s="61"/>
      <c r="J44" s="24"/>
      <c r="K44" s="24"/>
      <c r="L44" s="24"/>
      <c r="M44" s="24"/>
      <c r="N44" s="61"/>
      <c r="O44" s="62"/>
    </row>
    <row r="45" spans="1:15">
      <c r="A45" s="60"/>
      <c r="B45" s="24"/>
      <c r="C45" s="24"/>
      <c r="D45" s="24"/>
      <c r="E45" s="24"/>
      <c r="F45" s="24"/>
      <c r="G45" s="24"/>
      <c r="H45" s="24"/>
      <c r="I45" s="61"/>
      <c r="J45" s="24"/>
      <c r="K45" s="24"/>
      <c r="L45" s="24"/>
      <c r="M45" s="24"/>
      <c r="N45" s="61"/>
      <c r="O45" s="62"/>
    </row>
    <row r="46" spans="1:15">
      <c r="A46" s="60"/>
      <c r="B46" s="24"/>
      <c r="C46" s="24"/>
      <c r="D46" s="24"/>
      <c r="E46" s="24"/>
      <c r="F46" s="24"/>
      <c r="G46" s="24"/>
      <c r="H46" s="24"/>
      <c r="I46" s="61"/>
      <c r="J46" s="24"/>
      <c r="K46" s="24"/>
      <c r="L46" s="24"/>
      <c r="M46" s="24"/>
      <c r="N46" s="61"/>
      <c r="O46" s="62"/>
    </row>
    <row r="47" spans="1:15" ht="23.25" customHeight="1" thickBot="1">
      <c r="A47" s="65"/>
      <c r="B47" s="66"/>
      <c r="C47" s="66"/>
      <c r="D47" s="66"/>
      <c r="E47" s="66"/>
      <c r="F47" s="66"/>
      <c r="G47" s="66"/>
      <c r="H47" s="66"/>
      <c r="I47" s="67"/>
      <c r="J47" s="66"/>
      <c r="K47" s="66"/>
      <c r="L47" s="66"/>
      <c r="M47" s="66"/>
      <c r="N47" s="67"/>
      <c r="O47" s="68"/>
    </row>
    <row r="48" spans="1:15" ht="13.7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</sheetData>
  <mergeCells count="8">
    <mergeCell ref="C40:H40"/>
    <mergeCell ref="J40:M40"/>
    <mergeCell ref="C4:H4"/>
    <mergeCell ref="J4:M4"/>
    <mergeCell ref="C16:H16"/>
    <mergeCell ref="J16:M16"/>
    <mergeCell ref="C28:H28"/>
    <mergeCell ref="J28:M28"/>
  </mergeCells>
  <phoneticPr fontId="2" type="noConversion"/>
  <printOptions horizontalCentered="1"/>
  <pageMargins left="0.11811023622047245" right="0.15748031496062992" top="0.15748031496062992" bottom="0.1574803149606299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LBTM Final standing</vt:lpstr>
      <vt:lpstr>LBTM Pusfināls&gt;Fināls</vt:lpstr>
      <vt:lpstr>Total Qualif. Results BM17</vt:lpstr>
      <vt:lpstr>BM17 Sq.3</vt:lpstr>
      <vt:lpstr>BM17 Sq.2</vt:lpstr>
      <vt:lpstr>BM17 Sq.1</vt:lpstr>
      <vt:lpstr>BM17-Registracija</vt:lpstr>
      <vt:lpstr>Kviti </vt:lpstr>
      <vt:lpstr>'BM17 Sq.1'!Область_печати</vt:lpstr>
      <vt:lpstr>'BM17 Sq.2'!Область_печати</vt:lpstr>
      <vt:lpstr>'BM17 Sq.3'!Область_печати</vt:lpstr>
      <vt:lpstr>'BM17-Registracija'!Область_печати</vt:lpstr>
      <vt:lpstr>'Kviti '!Область_печати</vt:lpstr>
      <vt:lpstr>'LBTM Final standing'!Область_печати</vt:lpstr>
      <vt:lpstr>'LBTM Pusfināls&gt;Fināls'!Область_печати</vt:lpstr>
      <vt:lpstr>'Total Qualif. Results BM17'!Область_печати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J.W.</cp:lastModifiedBy>
  <cp:lastPrinted>2017-10-15T12:07:48Z</cp:lastPrinted>
  <dcterms:created xsi:type="dcterms:W3CDTF">2007-01-30T12:46:48Z</dcterms:created>
  <dcterms:modified xsi:type="dcterms:W3CDTF">2017-10-17T13:11:37Z</dcterms:modified>
</cp:coreProperties>
</file>