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Februāris\"/>
    </mc:Choice>
  </mc:AlternateContent>
  <xr:revisionPtr revIDLastSave="0" documentId="8_{2EC1CEA8-2A84-4E6D-99CD-7602470EBD94}" xr6:coauthVersionLast="45" xr6:coauthVersionMax="45" xr10:uidLastSave="{00000000-0000-0000-0000-000000000000}"/>
  <bookViews>
    <workbookView xWindow="1152" yWindow="348" windowWidth="12828" windowHeight="12012" tabRatio="367" firstSheet="2" activeTab="5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  <sheet name="Grand Fināls-Reitings" sheetId="6" r:id="rId7"/>
  </sheets>
  <definedNames>
    <definedName name="_xlnm.Print_Area" localSheetId="3">Desperado!$A$2:$F$21</definedName>
    <definedName name="_xlnm.Print_Area" localSheetId="4">Fināls!$A$2:$H$29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5" l="1"/>
  <c r="C20" i="2"/>
  <c r="C21" i="2"/>
  <c r="C14" i="2"/>
  <c r="C7" i="5" s="1"/>
  <c r="B21" i="3"/>
  <c r="C21" i="3"/>
  <c r="D21" i="3"/>
  <c r="E21" i="3"/>
  <c r="F21" i="3"/>
  <c r="G21" i="3"/>
  <c r="H21" i="3"/>
  <c r="I21" i="3"/>
  <c r="B31" i="3"/>
  <c r="C31" i="3"/>
  <c r="D31" i="3"/>
  <c r="E31" i="3"/>
  <c r="F31" i="3"/>
  <c r="G31" i="3"/>
  <c r="H31" i="3"/>
  <c r="I31" i="3"/>
  <c r="B8" i="3"/>
  <c r="C8" i="3"/>
  <c r="D8" i="3"/>
  <c r="E8" i="3"/>
  <c r="F8" i="3"/>
  <c r="G8" i="3"/>
  <c r="H8" i="3"/>
  <c r="I8" i="3"/>
  <c r="B10" i="3"/>
  <c r="C10" i="3"/>
  <c r="D10" i="3"/>
  <c r="E10" i="3"/>
  <c r="F10" i="3"/>
  <c r="G10" i="3"/>
  <c r="H10" i="3"/>
  <c r="I10" i="3"/>
  <c r="B9" i="3"/>
  <c r="C22" i="2" s="1"/>
  <c r="C9" i="3"/>
  <c r="D9" i="3"/>
  <c r="E9" i="3"/>
  <c r="F9" i="3"/>
  <c r="G9" i="3"/>
  <c r="H9" i="3"/>
  <c r="I9" i="3"/>
  <c r="B25" i="3"/>
  <c r="C25" i="3"/>
  <c r="D25" i="3"/>
  <c r="E25" i="3"/>
  <c r="F25" i="3"/>
  <c r="G25" i="3"/>
  <c r="H25" i="3"/>
  <c r="I25" i="3"/>
  <c r="B5" i="3"/>
  <c r="C5" i="3"/>
  <c r="D5" i="3"/>
  <c r="E5" i="3"/>
  <c r="F5" i="3"/>
  <c r="G5" i="3"/>
  <c r="H5" i="3"/>
  <c r="I5" i="3"/>
  <c r="B7" i="3"/>
  <c r="C19" i="2" s="1"/>
  <c r="C7" i="3"/>
  <c r="D7" i="3"/>
  <c r="E7" i="3"/>
  <c r="F7" i="3"/>
  <c r="G7" i="3"/>
  <c r="H7" i="3"/>
  <c r="I7" i="3"/>
  <c r="B23" i="3"/>
  <c r="C23" i="3"/>
  <c r="D23" i="3"/>
  <c r="E23" i="3"/>
  <c r="F23" i="3"/>
  <c r="G23" i="3"/>
  <c r="H23" i="3"/>
  <c r="I23" i="3"/>
  <c r="B16" i="3"/>
  <c r="C16" i="3"/>
  <c r="D16" i="3"/>
  <c r="E16" i="3"/>
  <c r="F16" i="3"/>
  <c r="G16" i="3"/>
  <c r="H16" i="3"/>
  <c r="I16" i="3"/>
  <c r="B18" i="3"/>
  <c r="C18" i="3"/>
  <c r="D18" i="3"/>
  <c r="E18" i="3"/>
  <c r="F18" i="3"/>
  <c r="G18" i="3"/>
  <c r="H18" i="3"/>
  <c r="I18" i="3"/>
  <c r="B6" i="3"/>
  <c r="C6" i="3"/>
  <c r="D6" i="3"/>
  <c r="E6" i="3"/>
  <c r="F6" i="3"/>
  <c r="G6" i="3"/>
  <c r="H6" i="3"/>
  <c r="I6" i="3"/>
  <c r="B15" i="3"/>
  <c r="C15" i="3"/>
  <c r="D15" i="3"/>
  <c r="E15" i="3"/>
  <c r="F15" i="3"/>
  <c r="G15" i="3"/>
  <c r="H15" i="3"/>
  <c r="I15" i="3"/>
  <c r="B11" i="3"/>
  <c r="C11" i="3"/>
  <c r="D11" i="3"/>
  <c r="E11" i="3"/>
  <c r="F11" i="3"/>
  <c r="G11" i="3"/>
  <c r="H11" i="3"/>
  <c r="I11" i="3"/>
  <c r="B12" i="3"/>
  <c r="C12" i="3"/>
  <c r="D12" i="3"/>
  <c r="E12" i="3"/>
  <c r="F12" i="3"/>
  <c r="G12" i="3"/>
  <c r="H12" i="3"/>
  <c r="I12" i="3"/>
  <c r="B4" i="3"/>
  <c r="C7" i="2" s="1"/>
  <c r="C4" i="5" s="1"/>
  <c r="C4" i="3"/>
  <c r="D4" i="3"/>
  <c r="E4" i="3"/>
  <c r="F4" i="3"/>
  <c r="G4" i="3"/>
  <c r="H4" i="3"/>
  <c r="I4" i="3"/>
  <c r="B13" i="3"/>
  <c r="C13" i="3"/>
  <c r="D13" i="3"/>
  <c r="E13" i="3"/>
  <c r="F13" i="3"/>
  <c r="G13" i="3"/>
  <c r="H13" i="3"/>
  <c r="I13" i="3"/>
  <c r="B24" i="3"/>
  <c r="C24" i="3"/>
  <c r="D24" i="3"/>
  <c r="E24" i="3"/>
  <c r="F24" i="3"/>
  <c r="G24" i="3"/>
  <c r="H24" i="3"/>
  <c r="I24" i="3"/>
  <c r="B30" i="3"/>
  <c r="C30" i="3"/>
  <c r="D30" i="3"/>
  <c r="E30" i="3"/>
  <c r="F30" i="3"/>
  <c r="G30" i="3"/>
  <c r="H30" i="3"/>
  <c r="I30" i="3"/>
  <c r="B29" i="3"/>
  <c r="C29" i="3"/>
  <c r="D29" i="3"/>
  <c r="E29" i="3"/>
  <c r="F29" i="3"/>
  <c r="G29" i="3"/>
  <c r="H29" i="3"/>
  <c r="I29" i="3"/>
  <c r="B17" i="3"/>
  <c r="C17" i="3"/>
  <c r="D17" i="3"/>
  <c r="E17" i="3"/>
  <c r="F17" i="3"/>
  <c r="G17" i="3"/>
  <c r="H17" i="3"/>
  <c r="I17" i="3"/>
  <c r="B32" i="3"/>
  <c r="C32" i="3"/>
  <c r="D32" i="3"/>
  <c r="E32" i="3"/>
  <c r="F32" i="3"/>
  <c r="G32" i="3"/>
  <c r="H32" i="3"/>
  <c r="I32" i="3"/>
  <c r="B26" i="3"/>
  <c r="C26" i="3"/>
  <c r="D26" i="3"/>
  <c r="E26" i="3"/>
  <c r="F26" i="3"/>
  <c r="G26" i="3"/>
  <c r="H26" i="3"/>
  <c r="I26" i="3"/>
  <c r="B22" i="3"/>
  <c r="C22" i="3"/>
  <c r="D22" i="3"/>
  <c r="E22" i="3"/>
  <c r="F22" i="3"/>
  <c r="G22" i="3"/>
  <c r="H22" i="3"/>
  <c r="I22" i="3"/>
  <c r="B19" i="3"/>
  <c r="C19" i="3"/>
  <c r="D19" i="3"/>
  <c r="E19" i="3"/>
  <c r="F19" i="3"/>
  <c r="G19" i="3"/>
  <c r="H19" i="3"/>
  <c r="I19" i="3"/>
  <c r="B33" i="3"/>
  <c r="C33" i="3"/>
  <c r="D33" i="3"/>
  <c r="E33" i="3"/>
  <c r="F33" i="3"/>
  <c r="G33" i="3"/>
  <c r="H33" i="3"/>
  <c r="I33" i="3"/>
  <c r="B14" i="3"/>
  <c r="C14" i="3"/>
  <c r="D14" i="3"/>
  <c r="E14" i="3"/>
  <c r="F14" i="3"/>
  <c r="G14" i="3"/>
  <c r="H14" i="3"/>
  <c r="I14" i="3"/>
  <c r="B28" i="3"/>
  <c r="C28" i="3"/>
  <c r="D28" i="3"/>
  <c r="E28" i="3"/>
  <c r="F28" i="3"/>
  <c r="G28" i="3"/>
  <c r="H28" i="3"/>
  <c r="I28" i="3"/>
  <c r="B27" i="3"/>
  <c r="C27" i="3"/>
  <c r="D27" i="3"/>
  <c r="E27" i="3"/>
  <c r="F27" i="3"/>
  <c r="G27" i="3"/>
  <c r="H27" i="3"/>
  <c r="I27" i="3"/>
  <c r="C20" i="3"/>
  <c r="D20" i="3"/>
  <c r="E20" i="3"/>
  <c r="F20" i="3"/>
  <c r="G20" i="3"/>
  <c r="H20" i="3"/>
  <c r="I20" i="3"/>
  <c r="B20" i="3"/>
  <c r="B17" i="4"/>
  <c r="D17" i="4"/>
  <c r="F17" i="4" s="1"/>
  <c r="B15" i="4"/>
  <c r="D15" i="4"/>
  <c r="B12" i="4"/>
  <c r="D12" i="4"/>
  <c r="F12" i="4" s="1"/>
  <c r="B19" i="4"/>
  <c r="D19" i="4"/>
  <c r="B11" i="4"/>
  <c r="D11" i="4"/>
  <c r="F11" i="4" s="1"/>
  <c r="B13" i="4"/>
  <c r="D13" i="4"/>
  <c r="B14" i="4"/>
  <c r="D14" i="4"/>
  <c r="B20" i="4"/>
  <c r="D20" i="4"/>
  <c r="B21" i="4"/>
  <c r="D21" i="4"/>
  <c r="F21" i="4" s="1"/>
  <c r="B10" i="4"/>
  <c r="D10" i="4"/>
  <c r="F10" i="4"/>
  <c r="F20" i="4"/>
  <c r="B16" i="4"/>
  <c r="D16" i="4"/>
  <c r="F14" i="4"/>
  <c r="D18" i="4"/>
  <c r="B18" i="4"/>
  <c r="B16" i="7"/>
  <c r="D16" i="7"/>
  <c r="B12" i="7"/>
  <c r="D12" i="7"/>
  <c r="F12" i="7" s="1"/>
  <c r="B11" i="7"/>
  <c r="D11" i="7"/>
  <c r="B15" i="7"/>
  <c r="D15" i="7"/>
  <c r="F15" i="7" s="1"/>
  <c r="B10" i="7"/>
  <c r="D10" i="7"/>
  <c r="B13" i="7"/>
  <c r="D13" i="7"/>
  <c r="F13" i="7" s="1"/>
  <c r="B14" i="7"/>
  <c r="D14" i="7"/>
  <c r="F14" i="7"/>
  <c r="F16" i="7"/>
  <c r="F11" i="7"/>
  <c r="J30" i="1"/>
  <c r="J33" i="3" s="1"/>
  <c r="K30" i="1"/>
  <c r="K33" i="3"/>
  <c r="L30" i="1"/>
  <c r="L33" i="3" s="1"/>
  <c r="M30" i="1"/>
  <c r="M33" i="3"/>
  <c r="J31" i="1"/>
  <c r="J14" i="3" s="1"/>
  <c r="K31" i="1"/>
  <c r="K14" i="3"/>
  <c r="M31" i="1"/>
  <c r="M14" i="3"/>
  <c r="J32" i="1"/>
  <c r="J28" i="3" s="1"/>
  <c r="K32" i="1"/>
  <c r="K28" i="3"/>
  <c r="L32" i="1"/>
  <c r="L28" i="3" s="1"/>
  <c r="M32" i="1"/>
  <c r="M28" i="3"/>
  <c r="J33" i="1"/>
  <c r="J27" i="3" s="1"/>
  <c r="K33" i="1"/>
  <c r="K27" i="3"/>
  <c r="M33" i="1"/>
  <c r="M27" i="3"/>
  <c r="J34" i="1"/>
  <c r="K34" i="1"/>
  <c r="M34" i="1"/>
  <c r="M34" i="3" s="1"/>
  <c r="J35" i="1"/>
  <c r="K35" i="1"/>
  <c r="M35" i="1"/>
  <c r="M35" i="3" s="1"/>
  <c r="J36" i="1"/>
  <c r="K36" i="1"/>
  <c r="M36" i="1"/>
  <c r="M36" i="3" s="1"/>
  <c r="F10" i="7"/>
  <c r="C8" i="5"/>
  <c r="C11" i="5"/>
  <c r="F20" i="2"/>
  <c r="F18" i="2"/>
  <c r="F8" i="2"/>
  <c r="F19" i="2"/>
  <c r="B34" i="3"/>
  <c r="C34" i="3"/>
  <c r="D34" i="3"/>
  <c r="E34" i="3"/>
  <c r="F34" i="3"/>
  <c r="G34" i="3"/>
  <c r="H34" i="3"/>
  <c r="I34" i="3"/>
  <c r="K34" i="3"/>
  <c r="B35" i="3"/>
  <c r="C35" i="3"/>
  <c r="D35" i="3"/>
  <c r="E35" i="3"/>
  <c r="F35" i="3"/>
  <c r="G35" i="3"/>
  <c r="H35" i="3"/>
  <c r="I35" i="3"/>
  <c r="K35" i="3"/>
  <c r="B36" i="3"/>
  <c r="C36" i="3"/>
  <c r="D36" i="3"/>
  <c r="E36" i="3"/>
  <c r="F36" i="3"/>
  <c r="G36" i="3"/>
  <c r="H36" i="3"/>
  <c r="I36" i="3"/>
  <c r="K36" i="3"/>
  <c r="B37" i="3"/>
  <c r="C37" i="3"/>
  <c r="D37" i="3"/>
  <c r="E37" i="3"/>
  <c r="F37" i="3"/>
  <c r="G37" i="3"/>
  <c r="H37" i="3"/>
  <c r="I37" i="3"/>
  <c r="J37" i="3"/>
  <c r="K37" i="3"/>
  <c r="L37" i="3"/>
  <c r="M37" i="3"/>
  <c r="B38" i="3"/>
  <c r="C38" i="3"/>
  <c r="D38" i="3"/>
  <c r="E38" i="3"/>
  <c r="F38" i="3"/>
  <c r="G38" i="3"/>
  <c r="H38" i="3"/>
  <c r="I38" i="3"/>
  <c r="J38" i="3"/>
  <c r="K38" i="3"/>
  <c r="L38" i="3"/>
  <c r="M38" i="3"/>
  <c r="F21" i="2"/>
  <c r="F22" i="2"/>
  <c r="F18" i="4"/>
  <c r="J4" i="1"/>
  <c r="J20" i="3"/>
  <c r="K4" i="1"/>
  <c r="M4" i="1"/>
  <c r="M20" i="3" s="1"/>
  <c r="J25" i="1"/>
  <c r="J17" i="3"/>
  <c r="K25" i="1"/>
  <c r="M25" i="1"/>
  <c r="M17" i="3" s="1"/>
  <c r="J5" i="1"/>
  <c r="J21" i="3"/>
  <c r="K5" i="1"/>
  <c r="M5" i="1"/>
  <c r="M21" i="3" s="1"/>
  <c r="J12" i="1"/>
  <c r="J7" i="3"/>
  <c r="K12" i="1"/>
  <c r="M12" i="1"/>
  <c r="M7" i="3" s="1"/>
  <c r="J9" i="1"/>
  <c r="J9" i="3"/>
  <c r="K9" i="1"/>
  <c r="M9" i="1"/>
  <c r="M9" i="3" s="1"/>
  <c r="J26" i="1"/>
  <c r="J32" i="3"/>
  <c r="K26" i="1"/>
  <c r="M26" i="1"/>
  <c r="M32" i="3" s="1"/>
  <c r="J20" i="1"/>
  <c r="J4" i="3"/>
  <c r="K20" i="1"/>
  <c r="M20" i="1"/>
  <c r="M4" i="3" s="1"/>
  <c r="J19" i="1"/>
  <c r="J12" i="3"/>
  <c r="K19" i="1"/>
  <c r="M19" i="1"/>
  <c r="M12" i="3" s="1"/>
  <c r="J14" i="1"/>
  <c r="J16" i="3"/>
  <c r="K14" i="1"/>
  <c r="M14" i="1"/>
  <c r="M16" i="3" s="1"/>
  <c r="J27" i="1"/>
  <c r="J26" i="3"/>
  <c r="K27" i="1"/>
  <c r="M27" i="1"/>
  <c r="M26" i="3" s="1"/>
  <c r="J28" i="1"/>
  <c r="J22" i="3"/>
  <c r="K28" i="1"/>
  <c r="M28" i="1"/>
  <c r="M22" i="3" s="1"/>
  <c r="J29" i="1"/>
  <c r="J19" i="3"/>
  <c r="K29" i="1"/>
  <c r="M29" i="1"/>
  <c r="M19" i="3" s="1"/>
  <c r="J10" i="1"/>
  <c r="J25" i="3"/>
  <c r="K10" i="1"/>
  <c r="M10" i="1"/>
  <c r="M25" i="3" s="1"/>
  <c r="L11" i="6"/>
  <c r="L12" i="6"/>
  <c r="L13" i="6"/>
  <c r="L14" i="6"/>
  <c r="L17" i="6"/>
  <c r="L18" i="6"/>
  <c r="L19" i="6"/>
  <c r="L20" i="6"/>
  <c r="L21" i="6"/>
  <c r="L22" i="6"/>
  <c r="L24" i="6"/>
  <c r="L25" i="6"/>
  <c r="L26" i="6"/>
  <c r="L27" i="6"/>
  <c r="L28" i="6"/>
  <c r="L29" i="6"/>
  <c r="L30" i="6"/>
  <c r="L31" i="6"/>
  <c r="L32" i="6"/>
  <c r="L33" i="6"/>
  <c r="L34" i="6"/>
  <c r="L36" i="6"/>
  <c r="L37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10" i="6"/>
  <c r="J23" i="1"/>
  <c r="J30" i="3"/>
  <c r="K23" i="1"/>
  <c r="K30" i="3"/>
  <c r="L23" i="1"/>
  <c r="L30" i="3"/>
  <c r="M23" i="1"/>
  <c r="M30" i="3"/>
  <c r="J15" i="1"/>
  <c r="J18" i="3"/>
  <c r="K15" i="1"/>
  <c r="K18" i="3"/>
  <c r="L15" i="1"/>
  <c r="L18" i="3"/>
  <c r="M15" i="1"/>
  <c r="M18" i="3"/>
  <c r="J16" i="1"/>
  <c r="J6" i="3"/>
  <c r="K16" i="1"/>
  <c r="K6" i="3"/>
  <c r="L16" i="1"/>
  <c r="L6" i="3"/>
  <c r="M16" i="1"/>
  <c r="M6" i="3"/>
  <c r="J17" i="1"/>
  <c r="J15" i="3"/>
  <c r="K17" i="1"/>
  <c r="K15" i="3"/>
  <c r="L17" i="1"/>
  <c r="L15" i="3"/>
  <c r="M17" i="1"/>
  <c r="M15" i="3"/>
  <c r="J18" i="1"/>
  <c r="J11" i="3" s="1"/>
  <c r="K18" i="1"/>
  <c r="K11" i="3"/>
  <c r="L18" i="1"/>
  <c r="L11" i="3" s="1"/>
  <c r="M18" i="1"/>
  <c r="M11" i="3"/>
  <c r="J21" i="1"/>
  <c r="J13" i="3" s="1"/>
  <c r="K21" i="1"/>
  <c r="K13" i="3"/>
  <c r="M21" i="1"/>
  <c r="M13" i="3"/>
  <c r="J24" i="1"/>
  <c r="J29" i="3"/>
  <c r="K24" i="1"/>
  <c r="L24" i="1" s="1"/>
  <c r="K29" i="3"/>
  <c r="M24" i="1"/>
  <c r="M29" i="3"/>
  <c r="J11" i="1"/>
  <c r="J5" i="3"/>
  <c r="K11" i="1"/>
  <c r="L11" i="1" s="1"/>
  <c r="K5" i="3"/>
  <c r="M11" i="1"/>
  <c r="M5" i="3"/>
  <c r="J6" i="1"/>
  <c r="J31" i="3"/>
  <c r="K6" i="1"/>
  <c r="L6" i="1" s="1"/>
  <c r="L31" i="3" s="1"/>
  <c r="K31" i="3"/>
  <c r="M6" i="1"/>
  <c r="M31" i="3" s="1"/>
  <c r="J13" i="1"/>
  <c r="J23" i="3"/>
  <c r="K13" i="1"/>
  <c r="L13" i="1" s="1"/>
  <c r="L23" i="3" s="1"/>
  <c r="M13" i="1"/>
  <c r="M23" i="3"/>
  <c r="J7" i="1"/>
  <c r="J8" i="3"/>
  <c r="K7" i="1"/>
  <c r="L7" i="1" s="1"/>
  <c r="K8" i="3"/>
  <c r="M7" i="1"/>
  <c r="M8" i="3" s="1"/>
  <c r="J22" i="1"/>
  <c r="J24" i="3"/>
  <c r="K22" i="1"/>
  <c r="L22" i="1" s="1"/>
  <c r="M22" i="1"/>
  <c r="M24" i="3"/>
  <c r="J8" i="1"/>
  <c r="J10" i="3"/>
  <c r="K8" i="1"/>
  <c r="L8" i="1" s="1"/>
  <c r="L10" i="3" s="1"/>
  <c r="K10" i="3"/>
  <c r="M8" i="1"/>
  <c r="M10" i="3" s="1"/>
  <c r="L38" i="6"/>
  <c r="L35" i="6"/>
  <c r="L15" i="6"/>
  <c r="L16" i="6"/>
  <c r="O16" i="6"/>
  <c r="L23" i="6"/>
  <c r="O15" i="6"/>
  <c r="O14" i="6"/>
  <c r="O13" i="6"/>
  <c r="O12" i="6"/>
  <c r="F9" i="2"/>
  <c r="D45" i="3"/>
  <c r="D47" i="3"/>
  <c r="D51" i="3"/>
  <c r="D43" i="3"/>
  <c r="D50" i="3"/>
  <c r="D49" i="3"/>
  <c r="D48" i="3"/>
  <c r="D46" i="3"/>
  <c r="D52" i="3"/>
  <c r="D44" i="3"/>
  <c r="F7" i="2"/>
  <c r="N15" i="1"/>
  <c r="N13" i="1"/>
  <c r="N8" i="1"/>
  <c r="F12" i="2"/>
  <c r="F15" i="2"/>
  <c r="F13" i="2"/>
  <c r="F14" i="2"/>
  <c r="F23" i="2"/>
  <c r="C5" i="5"/>
  <c r="C9" i="5"/>
  <c r="C10" i="5"/>
  <c r="F15" i="4"/>
  <c r="F16" i="4"/>
  <c r="F19" i="4"/>
  <c r="F13" i="4"/>
  <c r="L29" i="1" l="1"/>
  <c r="L19" i="3" s="1"/>
  <c r="K19" i="3"/>
  <c r="N28" i="3"/>
  <c r="N18" i="1"/>
  <c r="L29" i="3"/>
  <c r="N24" i="1"/>
  <c r="L36" i="1"/>
  <c r="L36" i="3" s="1"/>
  <c r="N36" i="3" s="1"/>
  <c r="J36" i="3"/>
  <c r="K24" i="3"/>
  <c r="K23" i="3"/>
  <c r="L21" i="1"/>
  <c r="L27" i="1"/>
  <c r="L26" i="3" s="1"/>
  <c r="K26" i="3"/>
  <c r="L14" i="1"/>
  <c r="L16" i="3" s="1"/>
  <c r="N16" i="3" s="1"/>
  <c r="K16" i="3"/>
  <c r="L33" i="1"/>
  <c r="L27" i="3" s="1"/>
  <c r="N27" i="3" s="1"/>
  <c r="L31" i="1"/>
  <c r="L14" i="3" s="1"/>
  <c r="N14" i="3" s="1"/>
  <c r="L35" i="1"/>
  <c r="L35" i="3" s="1"/>
  <c r="N35" i="3" s="1"/>
  <c r="J35" i="3"/>
  <c r="N7" i="1"/>
  <c r="L8" i="3"/>
  <c r="N8" i="3" s="1"/>
  <c r="L28" i="1"/>
  <c r="L22" i="3" s="1"/>
  <c r="K22" i="3"/>
  <c r="N6" i="1"/>
  <c r="N22" i="1"/>
  <c r="L24" i="3"/>
  <c r="L5" i="3"/>
  <c r="N11" i="1"/>
  <c r="N17" i="1"/>
  <c r="L10" i="1"/>
  <c r="L25" i="3" s="1"/>
  <c r="K25" i="3"/>
  <c r="L19" i="1"/>
  <c r="L12" i="3" s="1"/>
  <c r="N12" i="3" s="1"/>
  <c r="K12" i="3"/>
  <c r="L20" i="1"/>
  <c r="L4" i="3" s="1"/>
  <c r="K4" i="3"/>
  <c r="L26" i="1"/>
  <c r="L32" i="3" s="1"/>
  <c r="N32" i="3" s="1"/>
  <c r="K32" i="3"/>
  <c r="L9" i="1"/>
  <c r="L9" i="3" s="1"/>
  <c r="K9" i="3"/>
  <c r="L12" i="1"/>
  <c r="L7" i="3" s="1"/>
  <c r="N7" i="3" s="1"/>
  <c r="K7" i="3"/>
  <c r="L5" i="1"/>
  <c r="L21" i="3" s="1"/>
  <c r="K21" i="3"/>
  <c r="L25" i="1"/>
  <c r="K17" i="3"/>
  <c r="L4" i="1"/>
  <c r="L20" i="3" s="1"/>
  <c r="K20" i="3"/>
  <c r="L34" i="1"/>
  <c r="L34" i="3" s="1"/>
  <c r="J34" i="3"/>
  <c r="L13" i="3" l="1"/>
  <c r="N21" i="1"/>
  <c r="N20" i="3"/>
  <c r="N37" i="3"/>
  <c r="N23" i="3"/>
  <c r="N5" i="3"/>
  <c r="N10" i="3"/>
  <c r="N18" i="3"/>
  <c r="N11" i="3"/>
  <c r="N25" i="3"/>
  <c r="N6" i="3"/>
  <c r="N33" i="3"/>
  <c r="N26" i="3"/>
  <c r="N29" i="3"/>
  <c r="N19" i="3"/>
  <c r="N34" i="3"/>
  <c r="L17" i="3"/>
  <c r="N17" i="3" s="1"/>
  <c r="N23" i="1"/>
  <c r="N38" i="3"/>
  <c r="N21" i="3"/>
  <c r="N4" i="3"/>
  <c r="N16" i="1"/>
  <c r="N24" i="3"/>
  <c r="N22" i="3"/>
  <c r="N15" i="3"/>
  <c r="N31" i="3"/>
  <c r="N30" i="3" l="1"/>
  <c r="N13" i="3"/>
</calcChain>
</file>

<file path=xl/sharedStrings.xml><?xml version="1.0" encoding="utf-8"?>
<sst xmlns="http://schemas.openxmlformats.org/spreadsheetml/2006/main" count="199" uniqueCount="117">
  <si>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</si>
  <si>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</si>
  <si>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</si>
  <si>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</si>
  <si>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</si>
  <si>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</si>
  <si>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</si>
  <si>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</si>
  <si>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</si>
  <si>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</si>
  <si>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</si>
  <si>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</si>
  <si>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</si>
  <si>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</si>
  <si>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</si>
  <si>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</si>
  <si>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</si>
  <si>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</si>
  <si>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</si>
  <si>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</si>
  <si>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</si>
  <si>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</si>
  <si>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</si>
  <si>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</si>
  <si>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</si>
  <si>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</si>
  <si>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</si>
  <si>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</si>
  <si>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</si>
  <si>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</si>
  <si>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</si>
  <si>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</si>
  <si>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</si>
  <si>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</si>
  <si>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Punkti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</si>
  <si>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</si>
  <si>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</si>
  <si>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</si>
  <si>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</si>
  <si>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</si>
  <si>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</si>
  <si>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</si>
  <si>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</si>
  <si>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</si>
  <si>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Janvāris</t>
  </si>
  <si>
    <t>Decembris</t>
  </si>
  <si>
    <t>Novembris</t>
  </si>
  <si>
    <t>Oktobris</t>
  </si>
  <si>
    <t>Septembris</t>
  </si>
  <si>
    <t>Marts</t>
  </si>
  <si>
    <t>Februāris</t>
  </si>
  <si>
    <t>Aprīlis</t>
  </si>
  <si>
    <t>Maijs</t>
  </si>
  <si>
    <t>05A</t>
  </si>
  <si>
    <t>09A</t>
  </si>
  <si>
    <t>10A</t>
  </si>
  <si>
    <t>05B</t>
  </si>
  <si>
    <t>03A</t>
  </si>
  <si>
    <t>06A</t>
  </si>
  <si>
    <t>07A</t>
  </si>
  <si>
    <t>06B</t>
  </si>
  <si>
    <t>08A</t>
  </si>
  <si>
    <t>07B</t>
  </si>
  <si>
    <t>10B</t>
  </si>
  <si>
    <t>04A</t>
  </si>
  <si>
    <t>04B</t>
  </si>
  <si>
    <t>08B</t>
  </si>
  <si>
    <t>Dmitrijs Dumcevs</t>
  </si>
  <si>
    <t>Edgars Poišs</t>
  </si>
  <si>
    <t>Juris Olengovičs</t>
  </si>
  <si>
    <t>Valerijs Nizkodubovs</t>
  </si>
  <si>
    <t>09B</t>
  </si>
  <si>
    <t>03B</t>
  </si>
  <si>
    <t>Toms Pultraks</t>
  </si>
  <si>
    <t>SPELE</t>
  </si>
  <si>
    <t>Sigutis Briedis</t>
  </si>
  <si>
    <t>Artūrs Zavjalovs</t>
  </si>
  <si>
    <t>09C</t>
  </si>
  <si>
    <t>Maksims Gerasimenko</t>
  </si>
  <si>
    <t>03C</t>
  </si>
  <si>
    <t>07C</t>
  </si>
  <si>
    <t>Baiba Buša</t>
  </si>
  <si>
    <t>Vladislavs Saveljevs</t>
  </si>
  <si>
    <t>Andris Beļevičs</t>
  </si>
  <si>
    <t>05C</t>
  </si>
  <si>
    <t>Mārtiņš Vitols</t>
  </si>
  <si>
    <t>Matīss Murnieks</t>
  </si>
  <si>
    <t>X</t>
  </si>
  <si>
    <t>Alla Karpunina</t>
  </si>
  <si>
    <t>Māris Dukurs</t>
  </si>
  <si>
    <t>11B</t>
  </si>
  <si>
    <t>Gatis Ruļuks</t>
  </si>
  <si>
    <t>Maksims Jefimovs</t>
  </si>
  <si>
    <t>11C</t>
  </si>
  <si>
    <t>Dmitirjs Nikonovs</t>
  </si>
  <si>
    <t>04C</t>
  </si>
  <si>
    <t>Mārtiņš Martinsons</t>
  </si>
  <si>
    <t>06C</t>
  </si>
  <si>
    <t>Aleksandrs Aleksejevs</t>
  </si>
  <si>
    <t>08C</t>
  </si>
  <si>
    <t>Karina Petrova</t>
  </si>
  <si>
    <t>10C</t>
  </si>
  <si>
    <t>12A</t>
  </si>
  <si>
    <t>Ģirts Priekulis</t>
  </si>
  <si>
    <t>Evija Vende-Priekule</t>
  </si>
  <si>
    <t>Dāvis Šipkevičs</t>
  </si>
  <si>
    <t>Edgars Jofe</t>
  </si>
  <si>
    <t>12B</t>
  </si>
  <si>
    <t>Marika Mosina</t>
  </si>
  <si>
    <t>Vladimirs Lagunovs</t>
  </si>
  <si>
    <t>Sanita Roze</t>
  </si>
  <si>
    <t>11A</t>
  </si>
  <si>
    <t>12C</t>
  </si>
  <si>
    <t>Olga Morozova</t>
  </si>
  <si>
    <t>Aleksandrs Titkovs</t>
  </si>
  <si>
    <t>Aleksandrs Zavjalovs</t>
  </si>
  <si>
    <t>Matīss Mūrnieks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</si>
</sst>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45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4"/>
      <name val="Arial"/>
      <family val="2"/>
      <charset val="204"/>
    </font>
    <font>
      <b/>
      <sz val="12"/>
      <name val="Verdana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</font>
    <font>
      <b/>
      <sz val="12"/>
      <name val="Verdana"/>
      <family val="2"/>
      <charset val="186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2"/>
      <color rgb="FFFF0000"/>
      <name val="Verdana"/>
      <family val="2"/>
      <charset val="204"/>
    </font>
    <font>
      <b/>
      <sz val="16"/>
      <color rgb="FFFF0000"/>
      <name val="Arial"/>
      <family val="2"/>
      <charset val="186"/>
    </font>
    <font>
      <b/>
      <sz val="16"/>
      <color theme="1"/>
      <name val="Arial"/>
      <family val="2"/>
      <charset val="204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13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213" fontId="15" fillId="0" borderId="19" xfId="0" applyNumberFormat="1" applyFont="1" applyBorder="1" applyAlignment="1">
      <alignment horizontal="center" vertical="center"/>
    </xf>
    <xf numFmtId="213" fontId="15" fillId="0" borderId="8" xfId="0" applyNumberFormat="1" applyFont="1" applyBorder="1" applyAlignment="1">
      <alignment horizontal="center" vertical="center"/>
    </xf>
    <xf numFmtId="213" fontId="15" fillId="0" borderId="23" xfId="0" applyNumberFormat="1" applyFont="1" applyBorder="1" applyAlignment="1">
      <alignment horizontal="center" vertical="center"/>
    </xf>
    <xf numFmtId="1" fontId="15" fillId="2" borderId="22" xfId="0" applyNumberFormat="1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2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textRotation="90"/>
    </xf>
    <xf numFmtId="0" fontId="19" fillId="2" borderId="20" xfId="0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/>
    </xf>
    <xf numFmtId="0" fontId="19" fillId="2" borderId="31" xfId="0" applyFont="1" applyFill="1" applyBorder="1" applyAlignment="1">
      <alignment horizontal="center" vertical="center" wrapText="1"/>
    </xf>
    <xf numFmtId="0" fontId="30" fillId="2" borderId="16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2" fillId="0" borderId="23" xfId="0" applyFont="1" applyBorder="1" applyAlignment="1">
      <alignment vertical="center"/>
    </xf>
    <xf numFmtId="0" fontId="33" fillId="0" borderId="23" xfId="0" applyFont="1" applyBorder="1" applyAlignment="1">
      <alignment horizontal="center" vertical="center"/>
    </xf>
    <xf numFmtId="0" fontId="32" fillId="0" borderId="32" xfId="0" applyFont="1" applyBorder="1" applyAlignment="1">
      <alignment vertical="center"/>
    </xf>
    <xf numFmtId="0" fontId="33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34" fillId="0" borderId="8" xfId="0" applyFont="1" applyBorder="1" applyAlignment="1">
      <alignment vertical="center"/>
    </xf>
    <xf numFmtId="0" fontId="35" fillId="0" borderId="34" xfId="0" applyFont="1" applyBorder="1" applyAlignment="1">
      <alignment horizontal="right"/>
    </xf>
    <xf numFmtId="1" fontId="37" fillId="5" borderId="8" xfId="0" applyNumberFormat="1" applyFont="1" applyFill="1" applyBorder="1" applyAlignment="1">
      <alignment horizontal="center"/>
    </xf>
    <xf numFmtId="0" fontId="35" fillId="0" borderId="7" xfId="0" applyFont="1" applyBorder="1" applyAlignment="1">
      <alignment horizontal="right"/>
    </xf>
    <xf numFmtId="0" fontId="38" fillId="0" borderId="8" xfId="0" applyFont="1" applyBorder="1" applyAlignment="1">
      <alignment horizontal="center" vertical="center"/>
    </xf>
    <xf numFmtId="0" fontId="39" fillId="0" borderId="20" xfId="0" applyFont="1" applyBorder="1" applyAlignment="1">
      <alignment horizontal="left" vertical="center"/>
    </xf>
    <xf numFmtId="0" fontId="38" fillId="0" borderId="21" xfId="0" applyFont="1" applyBorder="1" applyAlignment="1">
      <alignment horizontal="center" vertical="center" wrapText="1"/>
    </xf>
    <xf numFmtId="1" fontId="39" fillId="0" borderId="20" xfId="0" applyNumberFormat="1" applyFont="1" applyBorder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" fontId="32" fillId="0" borderId="32" xfId="0" applyNumberFormat="1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9" fillId="0" borderId="0" xfId="0" applyNumberFormat="1" applyFont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36" fillId="0" borderId="0" xfId="0" applyFont="1"/>
    <xf numFmtId="0" fontId="32" fillId="0" borderId="19" xfId="0" applyFont="1" applyBorder="1" applyAlignment="1">
      <alignment vertical="center"/>
    </xf>
    <xf numFmtId="0" fontId="32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41" fillId="0" borderId="8" xfId="0" applyFont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4" borderId="36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/>
    </xf>
    <xf numFmtId="0" fontId="27" fillId="0" borderId="3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968A9817-0D11-44B3-8AA2-BF3E75F1AE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70F32802-74B6-44EF-821B-339F871158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8717C188-7423-4DA0-8C31-741614A11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2697FE51-E771-447A-AFEC-24294AB11C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A14EC116-54F7-493F-BC97-CEE702AEE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3CF76E6B-2FB3-454A-B179-8DA5E14A4E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0ABE8904-5FBE-482B-9423-48B4258BA2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38FEEE-68FB-4732-B7B3-BDFA434387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B69F1169-A33E-423E-B4B2-11F996ED23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6A9D9977-2E31-41F8-8208-276CE7FAFF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60ADAA4F-AE95-4C3B-890D-5B1263FB0C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9CAA5113-99A0-42B0-83D2-E2ACD14185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522AF603-45FF-4863-BA0E-6C7BC0CD31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6F31E9FA-46E3-4E8F-BA5C-368AFF77AD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2B8F3DBF-0B39-4B2D-8233-0D408DCB31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CE9545F6-485A-448F-B481-B61B05D0B1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A613F583-467F-4303-B363-DF55F0D40D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EAC4247E-4A29-41B5-913C-82F23A077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74BB44FB-5E90-456A-AA23-5FBA7CF778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6C8472CA-4287-4B3D-99E2-EF79A1403D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F70D8477-922F-40A6-93D7-7CD7F7BD30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5C7FD3E5-5D44-4F58-95FA-73D1BD863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4A80D9A-4966-49F6-8915-33656F93DD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7690B060-7CF6-4AC8-A967-BEFFB4B607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12B2A2BD-CF46-4878-A4E0-5F2702D83C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BE8FF651-2FE8-40F0-B153-EF04E2D9E5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42ABE91E-5F7F-4963-9EC7-CC42472244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7E77774F-0A8F-4E0F-AC1A-A538024BEB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49E09DFB-2E3A-45A1-B541-3F234D1358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D32D4859-DC87-4118-AB9E-5BB0DE44A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E5A74AAD-8D6D-4EA8-8396-4D1E7246F3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88908D87-EE19-43D3-AD8D-083B375899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CEF1E44D-F883-4BD2-A977-A7AC6B0B9E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8CDCA843-116E-481D-ABC7-1C73FD764E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9FEC278C-BDF8-4FD5-95E7-025745C944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2FE6606F-E07A-4395-B6F1-4BCB91D976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5253C68A-86CB-40F2-8B82-E066C12A60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AB56F50B-773F-4C76-A01E-832B25A583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02F6C5E8-EFC7-4F83-8422-8048AFB7F8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C14025B0-3172-4CED-BBA4-49C5C8AFE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87372593-E46A-4F4F-BA6A-93AF98E265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BCD6A4FB-3FCC-4E17-95C3-91A4D352DE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3F110BEB-B810-49F2-BEEC-BCAA55EE8B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2CBDD49D-93E8-4D28-B3DF-305A2AE10B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1E588DC5-27B6-4905-AA7E-4006C2C2A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0966C7AB-DD10-4924-AC19-585F91026D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41873B13-08C8-4212-B59A-6E559EA3D1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A3601717-7AFA-4128-B845-FAD910B6C9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5FB0F5FE-66D4-4A60-A365-9BC36073D7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8D791E1F-4D68-43B5-AD36-EE74AA2CCF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097FA119-C645-432E-B139-D4F73E9197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995F5AC8-F474-43F2-A89C-8FB872334D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C469C7E0-DC44-42BB-912C-B470AF2F2C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9CF88A22-ADD8-47FE-AB15-01AAD1E866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CFAD6E16-2460-4450-9D02-E0E9BF61F9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3853DD0C-67D0-429E-97AD-908746DA3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05214A08-DDCC-4DD5-A12F-7B1A51D0D7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35063745-6687-40C6-BE5A-1767420971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E72DCF21-1622-4884-B933-858A8E39D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481B0554-2981-43F9-B581-D4A9ADB0E9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D22AFBFA-D6AA-4557-87A5-06C8983E70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1E378C9E-9607-4FD5-9108-31E89E41D6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91C3DDDC-DE35-473D-9DDD-88647D4190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1CCF0C2A-0033-451B-90BC-841AA3AC0A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24BED065-141F-46E4-9E22-3A2C1F44B4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1CBB8D8E-02CB-4EDC-B63D-53ACBF5C85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0C5E977B-1564-4B01-98E3-88DA53490B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97439FBF-ED94-4055-9657-BB5D408794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6B96DE87-1784-4EFA-9B38-170617F151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975F6FCD-A45C-430E-8C7B-A8B454C752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B93E0507-C891-48C4-8A0C-61B0E58BAA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F0254148-2962-4420-B0A2-2029C79E14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6E5DC4AE-F8F3-4B28-BC48-CD001B4258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978E4D3C-FAD5-43A0-9811-667299B8F5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B2563B10-4D5F-4772-A9C7-513572E216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4AAE56EA-9B27-447C-A124-1F1E9F68C2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11B8A76E-AD7F-49B8-BDF7-512AB7B8B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E1C505A4-B204-48A5-A648-4D899AA9E4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D28F87BE-EE6B-4CFD-A8EE-CD61F9463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B91199AF-FDE1-4CF6-885C-D96D459D1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B4F377DE-1AFE-4C73-B3A9-B74AAA916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9834A366-62B8-4E98-B3DE-BDB145BE5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6A7C6C13-EAE2-4002-96AB-98820CD615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744E0181-2F64-4E92-A43C-ED98E123C3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700D9BA3-AA4D-4D16-A97F-7BF72BA97F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A832C472-BA73-4378-8238-01582CDD3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68C3D189-078C-4C9C-8F26-8A64B79F5E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18481FE9-25C7-45D3-87E7-81116E7A44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5A5D1899-2B29-4D01-B8AA-52A7899BEC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4B94F0EE-F6A4-452F-997C-BCD61BAF2F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B6E221D0-67BB-4F91-B93A-E4AFAFD4E2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2E5317CC-FEF2-4615-B0CE-F6DC673B53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CAADB34A-0290-4E9F-AD12-74D04122A5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709CE9D5-EFF0-46B5-9F4C-49D4862771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76BE8577-9205-465B-9E98-154FA74A4E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C2F422CD-64DA-446A-B938-97B67E2EBA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3FF2433C-9070-4534-9A87-9E067E992E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BD7396EC-580E-4A4D-91AA-782AAF89FA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0B653280-43F9-4A7E-B6C2-6616865950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7802C524-0663-4EC0-81C5-F5B8ABA467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07E37054-683A-4B5B-AAA6-200156DCCF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6FFA9A22-A057-4F7D-AA4D-272E830C0B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26458406-219F-43DB-898F-1EEE8D69CE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B85ADD76-D212-45BF-85C8-752BD34AA1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B6ED8645-F0E3-4701-922C-B09121AF3C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3F5283C6-341F-413F-A50F-B99C037523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3401E482-0537-4A43-80CD-365204089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76513250-F664-43BB-A04F-973D88CC9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56F8C0F6-29EA-4D36-BBB4-328719761E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E127316B-074D-437B-BAD3-10A08D7582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28692197-6E98-414F-BCAA-981B967322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1ECBF5BC-788A-4E97-A054-1FAA1C8B5D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CE194637-DA1E-40E2-B4D8-721430E30F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7263381A-2196-4D2A-9475-0FF9D07AA3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113C4A49-B5BA-4B52-A098-0BAE64BB32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BD67E9EB-157B-4806-BAA0-ABC56E49A2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EC4AAA8E-D1A9-4D63-BBB1-461BFD367D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B26E0ED7-F434-4E6F-8B07-4E2FB3BDD2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6AF3F28E-5CFC-4843-B893-042A7398CC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D6900728-2911-4136-887B-D121E1AC87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DE957751-794B-4167-9EF0-C27A86B8F4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C6876FD7-2A83-42A7-8577-E49473CBBE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CA56B924-8C33-42E2-B54C-B958322A89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ED46D59C-6D5D-43D0-8309-8DFB9282F2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81AFA4F1-D49E-4696-974B-EBB7C9B376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DFEDE0EE-D535-4563-A00D-FC384DD8CC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35366D4D-54DE-41FC-83AB-226C598814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092063F3-B982-4DA8-9430-B2627AFBA1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1F4C828A-5AF2-4609-A041-A245644B64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9FB46C77-B88C-4DDF-AE69-62FBD2AA4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E051B03E-1DD3-4FBC-B4F9-8E829C234B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FE8AEC9F-96A9-42AF-B56C-AD267ECE2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C002754F-4044-4864-9F83-421201F3AD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1D60DFB1-03AC-4C9B-A491-7803BE8FBC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45E6F83A-72A2-42AB-95E4-BED2A395F6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2B21ED89-F9CF-43D1-B2BB-2241DA1C0A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D59A777C-6270-4DF9-9C65-6FF6EA04D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EA162CEC-CE9C-4A1D-B5A0-1FE7F9CE74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7B662C03-288D-46F6-A7E6-E79EAA60FC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121E17A8-E70D-45C7-90FE-F15077C2F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D2B106AF-80FB-4B15-9878-84072CCCDE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A46592C7-8497-4023-848F-3357FE47E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6E32082F-6E9B-4896-A385-2D6CC67A03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3757B9D7-5DE6-41A4-AC7F-1A1D8299B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76B53A7D-DAED-4E4D-9DAE-4BB7D49934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9E175FB3-59C3-41A3-A7DB-4EB4120EAB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E3EFF1D3-5EDD-47E1-B339-20C511A8FF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DB5D16A0-88E1-4B9B-802E-A4A5E9CE9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FAE47AEE-95BB-4661-AA67-F40536BCF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93810C98-4684-4EC9-A535-76E061CFF3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8DA6389B-38F8-4E0F-A76B-4C4ADAAED4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63985BA5-28AE-4984-845C-DEA504C704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8C17040D-582A-4DC6-B30C-DE71C179E3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036A88DD-029F-4C5C-B7DC-4FEF4E912A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F72019AC-0EED-4A03-AD9A-EA43FD95F0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0A01C980-6683-435D-8706-71F491A11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EAB2CE70-88CD-433A-BC8A-ABE2B68E84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AB54F319-469B-42F7-97B8-9011134FA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7936B1CC-42E6-4920-9B0F-F794E57A0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FF3DCCAA-C6A4-4579-AD38-15472ABA45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687E3DF4-E3A4-4BF2-A838-0C6F74EE6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5F4EDA56-1C2E-422F-B011-15F606BDED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C1EAF6BA-C1C8-49DA-8953-59206266C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6C187634-B08D-4D2B-95D0-EB2044CE1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FA98A22D-B499-4861-89F1-72A671F5EC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C4ACA576-1986-4E5A-A963-3017ABBEA0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2FA5FDAB-790B-4168-B6AB-2E9BCAB611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4E2E7D2F-858F-4FF2-850E-8D1FE2A50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C5E3A8A8-E657-41BF-999A-D805232AB3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A083A580-9E6E-41EC-908F-AC293FFDB0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C2002398-25EC-4818-8A76-022DC7AC78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8AC36A7B-6AA6-4B9F-9746-F2BC8F73B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53BA6797-5103-4D16-AB71-402FB50C46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A3236697-0BD0-40DB-9340-F69BC70938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83591899-5DB6-4A34-B3A2-57021D1A9C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A1FBEB73-FFE9-4132-A508-A152167BD5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950E5DEB-5828-4912-9CF8-1B014C95AE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53BDFAAA-C282-486E-8DB1-3DD66C3D22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AC1EB37A-0D9F-43FA-9C7C-6469CE2B81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0DA4839C-25EE-4F86-A483-0310EAABA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50307DE1-8395-451E-9487-C7DAE9C194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194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24913AC2-6943-4D92-B095-6D43C483F6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30289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6</xdr:col>
      <xdr:colOff>455293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918AF7F2-1014-48D6-A465-86056FBEB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D77E7905-7641-462F-9AEF-3CD9C35489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547E3882-66EB-4DFA-B663-5CB41D611B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4F7752D8-3A87-41F7-912C-63BDE44617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AF7F06E9-1D65-4948-82B2-28E72AA278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2E54008F-0D6A-40A1-BD22-9A4207F06D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156A26B8-4484-40FE-8440-8930A29396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530E597C-8B74-4E73-AF54-D5F5965714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DF014404-7D10-4A19-BCCF-9038BF471D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5B3CF4A8-E1B3-4CD2-8EEA-76242F6FF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4F8350C5-DED7-4818-8600-26857E29AF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CA8C3433-CD82-4712-A5E8-409D7471C4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3FFDDDE7-A0E9-41F8-AF56-0E3FBD195A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A37C2A98-C165-4B31-A44B-E1D1B2B56A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9F654CFF-0F37-4AC6-8549-46C7D9E8F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8B8BB1E4-F090-4BC1-92F4-4654ECFBC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2185F87F-5715-436D-AC60-1D96490DB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6C048D68-300E-48AC-9E06-B37ADAD146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3AB6BC30-95B4-4559-A830-9F1795374B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282BC745-D053-4411-85FC-3F53184FF6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E83E25DD-447E-4CB0-B622-F7A1C40D93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2F9198BF-CDF5-4185-AD74-B36F0AA359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89776041-DAD4-4F20-9A34-29DB3E5B98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64B17D31-9829-489E-BF98-BA47222A1B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36CE79AA-CB04-4EAA-A5E9-BE7EA4C1EB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A858FD76-FE7D-442A-97B2-BC52A673E5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0AB47BA1-29F8-42C9-88E8-386A4179FD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F5B4AB6B-92C9-46FF-802B-A6D25F5F3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D90BD9C6-FF0A-4154-A13C-58DD1B2098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3B8F736E-94DA-4155-A2C0-4BCFAC5A4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974681EF-95A3-49F5-B680-99C831A145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B098BF91-FE30-4DA0-839F-1E2D2C791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835D49C6-EC22-4582-944F-C7FBEC537B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98E1BA33-DC2D-495C-860B-4CF1276802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F5617AF0-79C7-4FA7-AC44-97F95E88E5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889217DC-81CF-4B42-9EB6-5FC4586FF4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AD02112D-4BDB-4DCA-94A5-2EAF1BBDD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B6CF1A6A-3CD7-4FA3-9D1E-6F229AE06D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57C237E8-D1D5-48CE-9F29-B351C4F3FD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ADF62C8F-F213-439E-B290-F9D4515626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FD10CAE8-8446-4D13-8F34-D32EACEBAE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0735C8A7-CF1B-4B29-8A5A-0BAA04BF6D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114DA75D-5E49-4FD3-AC4A-0C605DC59F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CC06BA62-8609-46F6-B831-1CFBFD2D1F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0B5C4241-A37D-4C82-9CAE-C1B36E8E9B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D77ED530-3442-427A-9341-A36D666677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5A12708A-A745-42A1-B045-DE6E67927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B7BC3272-4823-4770-8F26-30D096B42D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55AD39E6-8258-4A1A-8AAD-C8B7268196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97981764-2E47-4425-A3DB-A437A09F4B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C574F865-A4CF-4BC0-BAED-F8BD87AC2D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8F408719-70BF-428E-B291-634025E8FD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0CF61777-9E64-4100-B2CA-D52197C43A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5A3E2512-ADBE-47F7-8E2B-B3275A3449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406E708A-5073-4E8C-B1B2-FE40B4CCF0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1D86ADF4-30B3-4F29-9107-5078FFFF77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2E51A700-BE19-4A11-BE0F-7040BD1FEE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A0DCDECC-C98F-42ED-BFEA-C957F84A88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25CBC91E-026D-4B25-B3CD-2DF2B7E0AA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74BA995C-4993-4C55-A5A3-4F739B5577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20032B99-1752-4EE5-9A2F-6B56B3F275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D0C42225-C199-4306-A731-F9469F793B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B8A82DB5-31C7-438B-87C0-AFCBA11FB2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C08019B0-C8C7-4618-B490-FDE8A9A09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175EB34A-5D9C-44F9-9F05-2364AAE12C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B962196F-9876-4999-B009-0C432B5A11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9C4764CF-6BB1-4E61-A0F0-F8BF30E847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9B54C105-3BE3-4EDE-9B11-88613A422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2C8FCA42-919D-4AF8-BEC7-027EB8CFA3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B38F8687-1719-4854-826C-9DDC37DE48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F7171D24-9E1C-4066-A090-9AFAE1B1CC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EE76CAE8-3A6B-4C78-BFA4-644DE2DE86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74C2E763-A1F5-4129-99D7-23B0F4989E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FE7A38E8-1158-4F90-BAA8-D546864AD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42E5C82C-4117-4A9F-A8F3-D03883245C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A49954C6-649E-40AC-A215-7367CCB8A9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A75C3019-2054-4441-9B8C-B3D18C176B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28B57D1D-D64F-4A95-A834-76F6F826F4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23E64F5B-8ECF-4E9C-AE63-BB1F34F159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BF01D014-3934-419C-8B80-3F00AE56DA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4DE09F55-2236-45D8-89C0-6E866A5B06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4EDED520-6A50-40C2-82B9-C52872ED74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074BF2D4-5FD7-41D9-BD55-36BB94FC7A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31E236BE-FA15-4916-B53A-E2D4BFC1C0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15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51D6712D-D9B3-4FD2-8FD8-09EE1B7D22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57150</xdr:rowOff>
    </xdr:from>
    <xdr:to>
      <xdr:col>5</xdr:col>
      <xdr:colOff>0</xdr:colOff>
      <xdr:row>15</xdr:row>
      <xdr:rowOff>333375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01BB76B8-EEF4-477E-B3B9-476EFE3582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CB34CFFB-AA98-4C62-AED1-2F106705E3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A6BC9C64-EBB9-458F-B5ED-C9F2FAA3BF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9A48C90C-FF64-4BA3-BF75-354811447B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00956043-B145-4922-BD0E-844707C450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D31E9B3F-E11C-489A-BF44-C3CBB10D9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CEED3141-50C6-4EF2-BFFA-D89EB74E99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064E74CA-369E-4BE4-9617-6AC2A78A2C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98F3D6E4-3C97-4E30-BB2C-219821C703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id="{44A8C211-962C-4FB1-8B1B-9AA9C71FE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81125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3" name="WordArt 11">
          <a:extLst>
            <a:ext uri="{FF2B5EF4-FFF2-40B4-BE49-F238E27FC236}">
              <a16:creationId xmlns:a16="http://schemas.microsoft.com/office/drawing/2014/main" id="{34AF04DA-9612-49EF-B172-C8C6512524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39065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66A573C6-3AEC-443C-B048-95F114FC0F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1B80E48A-9738-4313-8A46-C1742444B5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13483A07-9014-4A54-8CC5-E1C8ACF201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56115F87-12CF-4AA7-8D97-035C0F38C3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7B40557C-0478-4F79-A5E7-ECBF773C3C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1F7297A1-F21F-4E76-8F6A-707983D411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4AA4AF65-6CDB-41E1-8578-8B729C0C7D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43292D89-5DE3-488E-B188-0EF465DA4C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1D5A5C5F-CBB0-431C-A400-D8DD39AB7C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411B20EF-3D87-4841-8071-ADEBEA1F30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81E05EB2-C054-4E7A-A2F5-20FE82C3C4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1BC57446-54FB-4742-9D4C-344F489F5F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F3D8EFB0-3577-472D-95EB-23BBC8FAEB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2E69CF9D-1570-4E5D-BB71-8231FD6C33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28EBDDEC-94A4-48A6-8A0A-E25C84321F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204405B0-2A7B-49A9-AFC7-E75DD03660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42A95BC2-96C7-44CD-A93E-A8D3F26927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05FAFFA2-B344-422A-9AB9-B236BDCBCB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FC9BAAE5-D473-434D-93F6-8441314E29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F3E614C8-F0C3-485C-A3A8-23E3AAA2C0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E1CD766E-7F8D-42E3-9A36-3DCA165E9D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8F5C8689-58A0-4D00-AF66-18BEBD559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7974FBFC-8126-498D-A522-5A76D7E4CB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F727533B-798A-4F26-8A2D-A413FA32D6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28BDF45E-BCDC-4856-B39E-BCFFA4683D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7D4566ED-1C61-44D7-8606-7CC8ACD469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9A001123-74EA-497E-B3D3-D6F8D0952F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B487F450-6FAF-4EBC-ACA0-5D6D6E0E1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0" name="WordArt 9">
          <a:extLst>
            <a:ext uri="{FF2B5EF4-FFF2-40B4-BE49-F238E27FC236}">
              <a16:creationId xmlns:a16="http://schemas.microsoft.com/office/drawing/2014/main" id="{AE013A35-C940-430F-AE04-ADA30EB342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1" name="WordArt 11">
          <a:extLst>
            <a:ext uri="{FF2B5EF4-FFF2-40B4-BE49-F238E27FC236}">
              <a16:creationId xmlns:a16="http://schemas.microsoft.com/office/drawing/2014/main" id="{B7B986BF-EF6C-4A3F-AD5F-6451BB411C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2" name="WordArt 9">
          <a:extLst>
            <a:ext uri="{FF2B5EF4-FFF2-40B4-BE49-F238E27FC236}">
              <a16:creationId xmlns:a16="http://schemas.microsoft.com/office/drawing/2014/main" id="{F12C0C48-123D-43E9-88A4-6A997F911A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3" name="WordArt 11">
          <a:extLst>
            <a:ext uri="{FF2B5EF4-FFF2-40B4-BE49-F238E27FC236}">
              <a16:creationId xmlns:a16="http://schemas.microsoft.com/office/drawing/2014/main" id="{EA17416D-591C-486D-BF49-15E3DCEBB5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id="{FA8B8F55-784A-4348-970C-4F343BF299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1" name="WordArt 11">
          <a:extLst>
            <a:ext uri="{FF2B5EF4-FFF2-40B4-BE49-F238E27FC236}">
              <a16:creationId xmlns:a16="http://schemas.microsoft.com/office/drawing/2014/main" id="{0C56A0F9-3DE0-4D19-8EC0-F941619339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82" name="WordArt 9">
          <a:extLst>
            <a:ext uri="{FF2B5EF4-FFF2-40B4-BE49-F238E27FC236}">
              <a16:creationId xmlns:a16="http://schemas.microsoft.com/office/drawing/2014/main" id="{18E953BB-670C-43B0-8A19-96E9F936B4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83" name="WordArt 11">
          <a:extLst>
            <a:ext uri="{FF2B5EF4-FFF2-40B4-BE49-F238E27FC236}">
              <a16:creationId xmlns:a16="http://schemas.microsoft.com/office/drawing/2014/main" id="{5C022B80-C1B6-4CAC-88B1-BB779662BA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496BDEE4-05B7-4D8A-B030-29CF39667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7A8BF451-9054-455B-A9FF-52BE333F4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44205EF6-74B0-43A2-B185-FBFDF1CEE7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973B1638-7BB1-4D80-AB99-1B61319073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76007243-39EA-4CE4-9854-F4FEA60247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B44AABA7-7260-4E79-A8BE-C746E93268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3AA67138-A62E-4BE0-83E7-823DBBDB78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804D0A67-AB44-4754-B371-0167CAA9C0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F3E2E6AD-0468-4CE0-A160-46A290ECD7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75BB17CD-352F-44B0-A50F-3142269530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5B7FCB74-8AFF-40BE-AB77-0393A51BB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9A90520D-07EF-4138-A85C-26E9BDFE5C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9F33C301-BFD7-40D0-A96D-B1EE9C0470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C7729335-BCF6-4351-8B4F-BF1685EDF3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0652FB5B-1E99-4DA6-AA22-25CA7F242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DA41413E-2469-4970-9925-ACD13B49E7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E75DB227-FB9E-4393-8869-B5738E58C9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89F8CD64-CE02-4362-AF57-F904FD2522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0EA6C3D1-1C8B-4109-BE13-4AEA6DAF6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06BFBE9C-E817-4771-8726-F6E12EBA03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26E8DC71-ADB8-4A1B-88D2-9ED4CF85E0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D540D983-A393-4BC1-9C2C-A210198D7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9AD817DA-A4BD-444F-90E0-9CC4D4D301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C6381AA8-843B-42E6-A772-F48019F646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0B597E96-6596-4C89-98F3-B28854A09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B697621F-01D6-4D4F-8121-39218EB01C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AF63600A-E991-4C1B-A86E-3BA74870B7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A3C3CAAB-7C8B-4443-B3CF-8094CDC555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12" name="WordArt 9">
          <a:extLst>
            <a:ext uri="{FF2B5EF4-FFF2-40B4-BE49-F238E27FC236}">
              <a16:creationId xmlns:a16="http://schemas.microsoft.com/office/drawing/2014/main" id="{45D8F556-9913-4391-A49A-E2C4FF4C1F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13" name="WordArt 11">
          <a:extLst>
            <a:ext uri="{FF2B5EF4-FFF2-40B4-BE49-F238E27FC236}">
              <a16:creationId xmlns:a16="http://schemas.microsoft.com/office/drawing/2014/main" id="{EDB23BA9-2F27-4209-87AE-5EB1893FF0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14" name="WordArt 9">
          <a:extLst>
            <a:ext uri="{FF2B5EF4-FFF2-40B4-BE49-F238E27FC236}">
              <a16:creationId xmlns:a16="http://schemas.microsoft.com/office/drawing/2014/main" id="{1B95748C-7A63-4C82-A011-E6814AF2DB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15" name="WordArt 11">
          <a:extLst>
            <a:ext uri="{FF2B5EF4-FFF2-40B4-BE49-F238E27FC236}">
              <a16:creationId xmlns:a16="http://schemas.microsoft.com/office/drawing/2014/main" id="{6B63C8A3-F3DB-4F3B-82CA-1F4C79893F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id="{BE3EF3C2-1F1C-4B07-B882-4932E829E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17" name="WordArt 11">
          <a:extLst>
            <a:ext uri="{FF2B5EF4-FFF2-40B4-BE49-F238E27FC236}">
              <a16:creationId xmlns:a16="http://schemas.microsoft.com/office/drawing/2014/main" id="{19C6EDF6-7A4D-4659-9C75-C087604899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18" name="WordArt 9">
          <a:extLst>
            <a:ext uri="{FF2B5EF4-FFF2-40B4-BE49-F238E27FC236}">
              <a16:creationId xmlns:a16="http://schemas.microsoft.com/office/drawing/2014/main" id="{0C8D4C94-BC8F-4902-8141-31E4BAB877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19" name="WordArt 11">
          <a:extLst>
            <a:ext uri="{FF2B5EF4-FFF2-40B4-BE49-F238E27FC236}">
              <a16:creationId xmlns:a16="http://schemas.microsoft.com/office/drawing/2014/main" id="{CE247872-4946-4D0D-88C2-E5BFD96D16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20" name="WordArt 9">
          <a:extLst>
            <a:ext uri="{FF2B5EF4-FFF2-40B4-BE49-F238E27FC236}">
              <a16:creationId xmlns:a16="http://schemas.microsoft.com/office/drawing/2014/main" id="{12BED876-BFE3-47BD-8C4C-1DBC052DD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21" name="WordArt 11">
          <a:extLst>
            <a:ext uri="{FF2B5EF4-FFF2-40B4-BE49-F238E27FC236}">
              <a16:creationId xmlns:a16="http://schemas.microsoft.com/office/drawing/2014/main" id="{E26065BD-266F-451F-ADD4-2041B0F26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6" name="WordArt 9">
          <a:extLst>
            <a:ext uri="{FF2B5EF4-FFF2-40B4-BE49-F238E27FC236}">
              <a16:creationId xmlns:a16="http://schemas.microsoft.com/office/drawing/2014/main" id="{008A17A8-AE00-4FC9-9C1B-2DF17BD6B3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7" name="WordArt 11">
          <a:extLst>
            <a:ext uri="{FF2B5EF4-FFF2-40B4-BE49-F238E27FC236}">
              <a16:creationId xmlns:a16="http://schemas.microsoft.com/office/drawing/2014/main" id="{7431F152-FC7B-4ACE-830F-7E80493B16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38" name="WordArt 9">
          <a:extLst>
            <a:ext uri="{FF2B5EF4-FFF2-40B4-BE49-F238E27FC236}">
              <a16:creationId xmlns:a16="http://schemas.microsoft.com/office/drawing/2014/main" id="{45CB9E03-FD08-4F38-A384-0AECAD982B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39" name="WordArt 11">
          <a:extLst>
            <a:ext uri="{FF2B5EF4-FFF2-40B4-BE49-F238E27FC236}">
              <a16:creationId xmlns:a16="http://schemas.microsoft.com/office/drawing/2014/main" id="{59F2C719-4E47-4CF8-847F-17F90FB4BD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ABBE7C7D-5A68-4455-A8F7-336409CFEE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A7CE2010-18B3-4567-93EE-D7CD7BE0E0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425DD4F1-CD28-4DEA-A165-AA457EEF02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23BEA1ED-E28D-4635-9F16-D398BBA6C1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0BB8CF75-92C7-42F2-895E-413586A607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74368850-22F7-4753-8D01-4F34A1B453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5C4D62CC-A4F1-4673-A3B1-3F02639820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F4136819-45A2-48BD-AF9B-F7B9F2BBAD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9ADD2013-A051-4D92-9F44-7723370509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07C463C9-CB98-4C14-8330-9BBE6CDED2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0AAD9AA9-109F-4E26-9188-784A8666C7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35C76062-AB89-4A01-994F-5B7E3FBA19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ED60DC13-A156-4FC6-9ECE-07C99052C4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F101B1A9-EADD-41AF-8465-66295AB8B2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B1C7E4FC-C8AF-499B-ADE0-912BC95287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99133937-ECA1-4F0A-B3F1-66D868AD1F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35E87AF1-1F7E-45F7-AC60-DFFDDFB885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3DB6EFDB-E026-49E3-8766-D55A2E9636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C318C67B-8A19-4AF9-AB10-85FF7BBE66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604D3A25-3D96-43CC-B312-3347F4B9B6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7BF43E21-D31E-4808-9A61-56BCFE916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18F5AFC5-3861-44FB-BD8D-E2E6B6AD0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4DD3DF5D-BE0F-455C-BBA0-72F7F1A546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900A629E-BBCB-4FB9-875F-912544F5A3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3686FD83-01B4-4983-B631-910D4ECC8E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7BD28E02-DAB1-49B5-89EC-1486EF5EB1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65E6A89B-8D09-4C6C-B7A5-CEF93EAAF7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CF5B56F8-71D9-4312-87ED-2E53D2094B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0731DF94-4A5A-41AA-9E19-C2588DC7F9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7CB172FF-9235-419C-AA55-1BA4C914D8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07337529-0032-4305-8A75-FD166CC45D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F7500A02-8B25-4FDB-B623-F3EF36083B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500D16B9-38B1-4ADB-B541-9456F9CA3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10E462A0-A3D5-4AEB-B6B2-4C615D62F6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A3EA50A9-F1DE-4C1A-9D5F-BEAD02FC9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CD0DC4CE-9173-4436-9471-F39E7E4DFA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C2CC2436-E8F0-4F60-B905-DDEE22838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179F2392-0E70-493D-87C7-823C013CB4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247723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E189B947-0636-40CA-B182-1EBEA031F3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1F4D0053-6D1D-490D-94DA-46E3FF3280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247723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739C0E24-3D91-486A-88EA-1D5AEC3300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AEC66C95-9570-4B8B-81C9-DA0FAB7E7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247723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F6FFE5C8-D6C1-4698-B215-5F24CA87E5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F8B77927-C3E8-40F2-9B3F-30D0BF7875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247723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2075DD28-0D56-41ED-B27D-DD155DA41F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DD2DBFFD-24D8-4FC9-A28C-C7F76EF2B9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247723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C9AB16F0-F798-45C5-971E-772985DB62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FFA9B05D-5757-4082-BBF4-B386C263DC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247723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853DF0E0-C947-43D2-BC69-A5AB64734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9335E72E-694F-42CB-9D65-84927EA2B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247723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691E03C6-4E9D-4DD4-A437-62A7CA932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285152DD-C553-49F9-B87B-986DE8DB6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C090775E-23A1-412A-B99D-59C7635DB8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F98E89E1-0BF0-4FCC-91E6-900C7E3022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B7665B8F-6ED8-4D14-9B32-68B7765198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24E194D0-E43D-44D0-8ADC-6FB5B1C5F0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842DC95D-C90A-4578-9844-8646C1E42B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DDFAFCBE-1EBD-4218-9380-B094C36B1B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D1B1C103-BA02-4452-9365-BB7ACB503F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B88DE2CF-9A8C-4D19-954D-26E8E69B0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3D0CE34E-5E40-4C12-8529-3E21D5C769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DA88A479-1696-4BA2-ADAD-113594B74D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8A67BFA4-2733-4BD9-B798-1B47A0ACBE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FE66B211-B8A8-4EBE-9753-68CD7DE0AF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AC68226B-5456-4E51-8EF8-28377E84DA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4537AADA-0C7C-480D-9661-4E887730A9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0" name="WordArt 9">
          <a:extLst>
            <a:ext uri="{FF2B5EF4-FFF2-40B4-BE49-F238E27FC236}">
              <a16:creationId xmlns:a16="http://schemas.microsoft.com/office/drawing/2014/main" id="{6F28E4F0-028A-4E2D-8756-473CA3DD96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1" name="WordArt 11">
          <a:extLst>
            <a:ext uri="{FF2B5EF4-FFF2-40B4-BE49-F238E27FC236}">
              <a16:creationId xmlns:a16="http://schemas.microsoft.com/office/drawing/2014/main" id="{01E2C9A4-C9C2-40CE-A838-0492F266E6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2" name="WordArt 9">
          <a:extLst>
            <a:ext uri="{FF2B5EF4-FFF2-40B4-BE49-F238E27FC236}">
              <a16:creationId xmlns:a16="http://schemas.microsoft.com/office/drawing/2014/main" id="{C8BB5924-90C3-437D-ACE1-7B1DACFC55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3" name="WordArt 11">
          <a:extLst>
            <a:ext uri="{FF2B5EF4-FFF2-40B4-BE49-F238E27FC236}">
              <a16:creationId xmlns:a16="http://schemas.microsoft.com/office/drawing/2014/main" id="{026A6F71-9958-43AA-B168-092A602C11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id="{901DF6BE-E1D1-453D-B8EF-7B0BEE4A43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5" name="WordArt 11">
          <a:extLst>
            <a:ext uri="{FF2B5EF4-FFF2-40B4-BE49-F238E27FC236}">
              <a16:creationId xmlns:a16="http://schemas.microsoft.com/office/drawing/2014/main" id="{00BEEB9B-416F-4C0A-9398-53DA2FABAD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6" name="WordArt 9">
          <a:extLst>
            <a:ext uri="{FF2B5EF4-FFF2-40B4-BE49-F238E27FC236}">
              <a16:creationId xmlns:a16="http://schemas.microsoft.com/office/drawing/2014/main" id="{4DF3EC09-64C5-4AFB-8C57-2454B37680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7" name="WordArt 11">
          <a:extLst>
            <a:ext uri="{FF2B5EF4-FFF2-40B4-BE49-F238E27FC236}">
              <a16:creationId xmlns:a16="http://schemas.microsoft.com/office/drawing/2014/main" id="{6E0C97EC-8573-4E1C-9842-FD9BE2BF4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8" name="WordArt 9">
          <a:extLst>
            <a:ext uri="{FF2B5EF4-FFF2-40B4-BE49-F238E27FC236}">
              <a16:creationId xmlns:a16="http://schemas.microsoft.com/office/drawing/2014/main" id="{ED577FAE-F044-4311-AFDA-E51E9EF29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9" name="WordArt 11">
          <a:extLst>
            <a:ext uri="{FF2B5EF4-FFF2-40B4-BE49-F238E27FC236}">
              <a16:creationId xmlns:a16="http://schemas.microsoft.com/office/drawing/2014/main" id="{E8A36BEA-2204-4C0A-B330-23BAB4204D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30" name="WordArt 9">
          <a:extLst>
            <a:ext uri="{FF2B5EF4-FFF2-40B4-BE49-F238E27FC236}">
              <a16:creationId xmlns:a16="http://schemas.microsoft.com/office/drawing/2014/main" id="{87BF1825-49D5-468A-BF8B-94879B2882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31" name="WordArt 11">
          <a:extLst>
            <a:ext uri="{FF2B5EF4-FFF2-40B4-BE49-F238E27FC236}">
              <a16:creationId xmlns:a16="http://schemas.microsoft.com/office/drawing/2014/main" id="{11342ED8-BBF6-4DE4-B88F-378E66D7AE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32" name="WordArt 9">
          <a:extLst>
            <a:ext uri="{FF2B5EF4-FFF2-40B4-BE49-F238E27FC236}">
              <a16:creationId xmlns:a16="http://schemas.microsoft.com/office/drawing/2014/main" id="{D25AE6F9-FC25-4E09-8FBD-AADE846FA9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33" name="WordArt 11">
          <a:extLst>
            <a:ext uri="{FF2B5EF4-FFF2-40B4-BE49-F238E27FC236}">
              <a16:creationId xmlns:a16="http://schemas.microsoft.com/office/drawing/2014/main" id="{C29BFFED-5C2B-4D6A-A636-8589D53BC6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A3459F29-64A9-4A3B-9884-292767378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F7257C99-E024-4558-90E5-2B7AA13F16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34" name="WordArt 9">
          <a:extLst>
            <a:ext uri="{FF2B5EF4-FFF2-40B4-BE49-F238E27FC236}">
              <a16:creationId xmlns:a16="http://schemas.microsoft.com/office/drawing/2014/main" id="{388BF25F-18C2-425D-8745-59F35D10AF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35" name="WordArt 11">
          <a:extLst>
            <a:ext uri="{FF2B5EF4-FFF2-40B4-BE49-F238E27FC236}">
              <a16:creationId xmlns:a16="http://schemas.microsoft.com/office/drawing/2014/main" id="{75894F7C-A5D4-4AB5-B545-315CC59FEC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36" name="WordArt 9">
          <a:extLst>
            <a:ext uri="{FF2B5EF4-FFF2-40B4-BE49-F238E27FC236}">
              <a16:creationId xmlns:a16="http://schemas.microsoft.com/office/drawing/2014/main" id="{CE912DC5-E610-44BA-B12D-92A6F2A1D9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37" name="WordArt 11">
          <a:extLst>
            <a:ext uri="{FF2B5EF4-FFF2-40B4-BE49-F238E27FC236}">
              <a16:creationId xmlns:a16="http://schemas.microsoft.com/office/drawing/2014/main" id="{DA119718-49A8-42D7-873F-DA87CB323C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38" name="WordArt 9">
          <a:extLst>
            <a:ext uri="{FF2B5EF4-FFF2-40B4-BE49-F238E27FC236}">
              <a16:creationId xmlns:a16="http://schemas.microsoft.com/office/drawing/2014/main" id="{DA1CAD36-AA16-4950-86A0-4BF21C1384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93904B09-6A39-44B1-897D-51D78D6332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40" name="WordArt 9">
          <a:extLst>
            <a:ext uri="{FF2B5EF4-FFF2-40B4-BE49-F238E27FC236}">
              <a16:creationId xmlns:a16="http://schemas.microsoft.com/office/drawing/2014/main" id="{56CE779C-82DD-4DE2-9C25-01AE9EEB57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41" name="WordArt 11">
          <a:extLst>
            <a:ext uri="{FF2B5EF4-FFF2-40B4-BE49-F238E27FC236}">
              <a16:creationId xmlns:a16="http://schemas.microsoft.com/office/drawing/2014/main" id="{B3A6459E-7B4C-4391-9547-6784506DBD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42" name="WordArt 9">
          <a:extLst>
            <a:ext uri="{FF2B5EF4-FFF2-40B4-BE49-F238E27FC236}">
              <a16:creationId xmlns:a16="http://schemas.microsoft.com/office/drawing/2014/main" id="{83BDBD61-568D-4713-9D71-2A4064DCBA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43" name="WordArt 11">
          <a:extLst>
            <a:ext uri="{FF2B5EF4-FFF2-40B4-BE49-F238E27FC236}">
              <a16:creationId xmlns:a16="http://schemas.microsoft.com/office/drawing/2014/main" id="{DDB13978-AAF7-4967-AB32-A37913003F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44" name="WordArt 9">
          <a:extLst>
            <a:ext uri="{FF2B5EF4-FFF2-40B4-BE49-F238E27FC236}">
              <a16:creationId xmlns:a16="http://schemas.microsoft.com/office/drawing/2014/main" id="{25E0EF3E-CC01-42F2-9177-9011B53539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45" name="WordArt 11">
          <a:extLst>
            <a:ext uri="{FF2B5EF4-FFF2-40B4-BE49-F238E27FC236}">
              <a16:creationId xmlns:a16="http://schemas.microsoft.com/office/drawing/2014/main" id="{7FA37EEA-6096-4840-9304-0C58A3C238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0" name="WordArt 9">
          <a:extLst>
            <a:ext uri="{FF2B5EF4-FFF2-40B4-BE49-F238E27FC236}">
              <a16:creationId xmlns:a16="http://schemas.microsoft.com/office/drawing/2014/main" id="{08D05130-5F06-4A5E-8BCF-A65D4DEA72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1" name="WordArt 11">
          <a:extLst>
            <a:ext uri="{FF2B5EF4-FFF2-40B4-BE49-F238E27FC236}">
              <a16:creationId xmlns:a16="http://schemas.microsoft.com/office/drawing/2014/main" id="{D08B77E4-51A7-43EA-89CD-3D8959ED49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2" name="WordArt 9">
          <a:extLst>
            <a:ext uri="{FF2B5EF4-FFF2-40B4-BE49-F238E27FC236}">
              <a16:creationId xmlns:a16="http://schemas.microsoft.com/office/drawing/2014/main" id="{A33AAB21-0601-4D69-960C-E1C346DF0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3" name="WordArt 11">
          <a:extLst>
            <a:ext uri="{FF2B5EF4-FFF2-40B4-BE49-F238E27FC236}">
              <a16:creationId xmlns:a16="http://schemas.microsoft.com/office/drawing/2014/main" id="{264B2F41-D67F-4AB2-B4BC-366651078B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4" name="WordArt 9">
          <a:extLst>
            <a:ext uri="{FF2B5EF4-FFF2-40B4-BE49-F238E27FC236}">
              <a16:creationId xmlns:a16="http://schemas.microsoft.com/office/drawing/2014/main" id="{78FA25EC-EBAA-411E-BE7B-2D72A3A2F1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5" name="WordArt 11">
          <a:extLst>
            <a:ext uri="{FF2B5EF4-FFF2-40B4-BE49-F238E27FC236}">
              <a16:creationId xmlns:a16="http://schemas.microsoft.com/office/drawing/2014/main" id="{1F63C87F-A092-4AEC-B808-D7F328759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6" name="WordArt 9">
          <a:extLst>
            <a:ext uri="{FF2B5EF4-FFF2-40B4-BE49-F238E27FC236}">
              <a16:creationId xmlns:a16="http://schemas.microsoft.com/office/drawing/2014/main" id="{BD740560-F84E-45A2-B31A-B13F467D2E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39FA6A04-63CA-4CA9-BAF9-F5C065D6D5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8" name="WordArt 9">
          <a:extLst>
            <a:ext uri="{FF2B5EF4-FFF2-40B4-BE49-F238E27FC236}">
              <a16:creationId xmlns:a16="http://schemas.microsoft.com/office/drawing/2014/main" id="{353116CC-23A5-4546-8F76-7C1B0673DD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69" name="WordArt 11">
          <a:extLst>
            <a:ext uri="{FF2B5EF4-FFF2-40B4-BE49-F238E27FC236}">
              <a16:creationId xmlns:a16="http://schemas.microsoft.com/office/drawing/2014/main" id="{5C668C30-4742-448C-8566-2C7BB43DFB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70" name="WordArt 9">
          <a:extLst>
            <a:ext uri="{FF2B5EF4-FFF2-40B4-BE49-F238E27FC236}">
              <a16:creationId xmlns:a16="http://schemas.microsoft.com/office/drawing/2014/main" id="{A32934F1-54EF-4846-9FCB-A672FF0134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71" name="WordArt 11">
          <a:extLst>
            <a:ext uri="{FF2B5EF4-FFF2-40B4-BE49-F238E27FC236}">
              <a16:creationId xmlns:a16="http://schemas.microsoft.com/office/drawing/2014/main" id="{4C4ED09A-6F6E-4F25-A195-0CEC863D42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42" name="WordArt 9">
          <a:extLst>
            <a:ext uri="{FF2B5EF4-FFF2-40B4-BE49-F238E27FC236}">
              <a16:creationId xmlns:a16="http://schemas.microsoft.com/office/drawing/2014/main" id="{E4A62592-3902-471F-B119-EB40E0A220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43" name="WordArt 11">
          <a:extLst>
            <a:ext uri="{FF2B5EF4-FFF2-40B4-BE49-F238E27FC236}">
              <a16:creationId xmlns:a16="http://schemas.microsoft.com/office/drawing/2014/main" id="{54E1F45E-B0D9-4AE6-A553-53734A3F20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44" name="WordArt 9">
          <a:extLst>
            <a:ext uri="{FF2B5EF4-FFF2-40B4-BE49-F238E27FC236}">
              <a16:creationId xmlns:a16="http://schemas.microsoft.com/office/drawing/2014/main" id="{510F4BEE-11F4-45A1-8D6A-05C9B2F178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45" name="WordArt 11">
          <a:extLst>
            <a:ext uri="{FF2B5EF4-FFF2-40B4-BE49-F238E27FC236}">
              <a16:creationId xmlns:a16="http://schemas.microsoft.com/office/drawing/2014/main" id="{B46890E1-6039-49C9-9C74-01D1B6D1EC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46" name="WordArt 9">
          <a:extLst>
            <a:ext uri="{FF2B5EF4-FFF2-40B4-BE49-F238E27FC236}">
              <a16:creationId xmlns:a16="http://schemas.microsoft.com/office/drawing/2014/main" id="{A9AE0920-B019-4A86-8143-B191E26B2E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A5A498DA-4C37-4B16-8B70-A9C4A1183E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48" name="WordArt 9">
          <a:extLst>
            <a:ext uri="{FF2B5EF4-FFF2-40B4-BE49-F238E27FC236}">
              <a16:creationId xmlns:a16="http://schemas.microsoft.com/office/drawing/2014/main" id="{47C567CC-ED40-4DFF-BBF1-DD80266FCC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49" name="WordArt 11">
          <a:extLst>
            <a:ext uri="{FF2B5EF4-FFF2-40B4-BE49-F238E27FC236}">
              <a16:creationId xmlns:a16="http://schemas.microsoft.com/office/drawing/2014/main" id="{6EE431B0-4773-43CE-8EDE-471E2F4FE6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3F4D87D0-2456-4FFC-86E2-DB987C52AE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4D78BFE1-8D74-4ED6-98FD-E2EDC91DD7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5D444A0D-A311-4692-BEE9-3C56C52D6B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D7F5E786-50BF-4205-AB03-AB52D5B0A1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3E5EBDE2-5199-453A-9906-B640CA40A2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C1164268-2767-46A8-A025-4469DE873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56" name="WordArt 9">
          <a:extLst>
            <a:ext uri="{FF2B5EF4-FFF2-40B4-BE49-F238E27FC236}">
              <a16:creationId xmlns:a16="http://schemas.microsoft.com/office/drawing/2014/main" id="{E7C90E3E-866F-41B6-A85D-E91579FA3E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57" name="WordArt 11">
          <a:extLst>
            <a:ext uri="{FF2B5EF4-FFF2-40B4-BE49-F238E27FC236}">
              <a16:creationId xmlns:a16="http://schemas.microsoft.com/office/drawing/2014/main" id="{C200627A-6BF1-473C-9BE4-CAD7F3493D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58" name="WordArt 9">
          <a:extLst>
            <a:ext uri="{FF2B5EF4-FFF2-40B4-BE49-F238E27FC236}">
              <a16:creationId xmlns:a16="http://schemas.microsoft.com/office/drawing/2014/main" id="{6C4BDB01-0A30-425D-85D7-1F603E898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CB19DE6F-95C7-4E43-A427-9A3C58F135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60" name="WordArt 9">
          <a:extLst>
            <a:ext uri="{FF2B5EF4-FFF2-40B4-BE49-F238E27FC236}">
              <a16:creationId xmlns:a16="http://schemas.microsoft.com/office/drawing/2014/main" id="{F5F5D14B-AE50-4C65-BC42-D983A0FAED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61" name="WordArt 11">
          <a:extLst>
            <a:ext uri="{FF2B5EF4-FFF2-40B4-BE49-F238E27FC236}">
              <a16:creationId xmlns:a16="http://schemas.microsoft.com/office/drawing/2014/main" id="{B2301578-E437-4BCA-909F-B9CB6F65EE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62" name="WordArt 9">
          <a:extLst>
            <a:ext uri="{FF2B5EF4-FFF2-40B4-BE49-F238E27FC236}">
              <a16:creationId xmlns:a16="http://schemas.microsoft.com/office/drawing/2014/main" id="{BBEC8505-9F1D-4BBE-880E-661C64E030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48125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63" name="WordArt 11">
          <a:extLst>
            <a:ext uri="{FF2B5EF4-FFF2-40B4-BE49-F238E27FC236}">
              <a16:creationId xmlns:a16="http://schemas.microsoft.com/office/drawing/2014/main" id="{088E7084-8878-476E-A9F6-25984C4301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4057650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6AA17B85-DEAB-4A44-8678-2695AEB7FF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4EE12840-E63A-4131-A604-1D52180BF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8A825C3A-C57A-45CD-B7A7-28BFB2D4B0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F4D9D9F6-0357-4B90-AACB-3F23F31846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15ED9FFF-72F0-4643-83FC-CE5C8EF071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2C0846E6-1D0F-4F1F-8D3A-550AE3E8C4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3CAE5BF0-81CD-4C77-889C-C996BE0DA8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CF268304-B167-4561-B022-04E05C625D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05C6B440-7143-43CB-8B75-6C24966F76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4FE82168-B570-4C68-AF72-A3D741EF4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AC80543B-E9EA-45CB-970D-B910162456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3ECC8DB4-3F26-4494-9534-D8EDDAC30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F3F9C784-2CD4-4871-8EDF-DF1CCA285B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21223C41-84FB-43E1-8CC7-A5C463109F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D0AD6D29-4F9C-486E-BCA0-83D0EB70C0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5AC43685-094B-47FF-90B1-AE6248C27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60532C43-8AD3-4F8F-ABD6-242FE7D670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22129A53-7C7C-4640-A910-8043A53F20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38" name="WordArt 9">
          <a:extLst>
            <a:ext uri="{FF2B5EF4-FFF2-40B4-BE49-F238E27FC236}">
              <a16:creationId xmlns:a16="http://schemas.microsoft.com/office/drawing/2014/main" id="{6AB58845-38A3-473D-8ED8-26C7195427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39" name="WordArt 11">
          <a:extLst>
            <a:ext uri="{FF2B5EF4-FFF2-40B4-BE49-F238E27FC236}">
              <a16:creationId xmlns:a16="http://schemas.microsoft.com/office/drawing/2014/main" id="{66CAA64F-420A-4C7A-A5D7-F2710A0922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40" name="WordArt 9">
          <a:extLst>
            <a:ext uri="{FF2B5EF4-FFF2-40B4-BE49-F238E27FC236}">
              <a16:creationId xmlns:a16="http://schemas.microsoft.com/office/drawing/2014/main" id="{8B62782F-7CD6-46A6-B481-3F7A122F54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41" name="WordArt 11">
          <a:extLst>
            <a:ext uri="{FF2B5EF4-FFF2-40B4-BE49-F238E27FC236}">
              <a16:creationId xmlns:a16="http://schemas.microsoft.com/office/drawing/2014/main" id="{F1AF8087-D5C0-469B-A17F-1B62F7D15F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DD692614-8B9C-4FC5-9FD6-A4C77B172B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ED76A151-26A7-4CF5-BF7E-7D3FAF059A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BF8FB774-3AEB-4ED7-A6EA-65D0D3D2A8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F0C8100C-D47B-4869-A79D-125CDA22CC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3E9CBA92-85CC-4675-B828-EF9A4DED7E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59D7F261-2388-4023-8956-DDA868EE8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33A07CF7-1017-4961-8692-605E2BC0A5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155B16A5-DE30-42B1-B3F9-CAEEFDFCFB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7AE5558A-0D7F-4FA0-92F3-8925A02CE0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D644091E-1107-4BE2-BB9D-1171773044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26DD38F3-C1E4-4B80-9A94-16B0539D55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9269B662-AAF5-4FE4-9979-7A3EFB0271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0AD8BBA8-6180-4757-B0FB-4ACC9DC70A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62F93B4F-889F-4C59-9C99-13E20B9827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32D4E4CB-8DA4-40F3-8DAF-650A450995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6B696261-1026-46CB-A723-DCB87435F3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8D231B57-7C65-460A-A34D-51EB2239F5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711CB50E-C4C0-4579-9426-5D1BEDFAC0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93E35F12-86B5-4100-939B-B5C60D800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9E97D8CB-D266-43BC-91B0-A0126C47BA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606C5443-BB2C-43BE-A64E-5145FB03C3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F2B8FF23-9717-44E9-B64A-3067253CD0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243A4AB6-3C97-473C-9C9F-C8D2BBA08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522AAE1E-CB8C-430D-9689-5E32D1FFA1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A559F0B3-2B47-4CE6-B068-2DFA3FD66E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0A6B67FE-328E-4ECB-8B80-E09F49BE1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C916BAA0-9ABB-4474-B678-F56B471F28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E2044655-547B-4BF9-A2B5-D73B563F37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12A1F199-ED58-49C5-9B43-9078D7F1E9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12FD50EA-FC15-40EE-9FFB-F0B83F481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444D171B-A5B6-4376-B410-C0241E44E5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637325EE-A38F-49ED-BB5C-1BD32AE326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FDDDCE73-0D6A-425C-8AFC-395FEEB990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CD07CF67-2226-4DC7-9F1D-3EB15B4E0E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391C3A3F-D8A2-4AFB-8634-6131094B72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A7694A34-50DB-41E2-A007-6181F9DC9C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A0BDDA99-CA93-4E76-83A1-14D5B63A38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02C46C61-2DCE-440B-9609-EFEA6BB21A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088799AD-145D-4020-A1DC-74240E5137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7799A843-FD9D-4966-BDA1-0C21D609A7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7AD2D954-53F5-440F-BE13-894FC99633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E3BC0622-EECE-4B1A-B53B-380376E1F8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C7182ECD-7118-438B-8DDF-34003F5ADC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E0F9F87C-32A7-494C-9317-38BCF64333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3ECBB447-756F-406B-9E78-06EF07E8D5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323EBE22-CEB6-4ECA-94B4-8186E7E92E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2FBD79E8-CF0A-4C95-A530-27321FB3DB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FE738DB8-8D28-4B61-87C1-977D4F2EAB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3EB62E3F-C1B8-40DA-BBA7-EFB936A635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4CC329B8-4853-4552-A5F0-A6932EA9F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F6000955-7768-401B-B859-A251469D7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A4D1BF94-6D2B-4D85-98B6-F31FD1A665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230E5B00-04A9-4DB0-B83B-59C1C4F4DF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E3BE0D5F-D7AC-45E7-9403-A2DEB6CB3D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94E33773-394B-4597-A63B-AC6EBDAA82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C2A77798-F8FC-4676-B264-EADAD4A260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C5D22C6A-C9D6-4104-8E03-CDB28FB51D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150F8375-9F07-4765-AC98-8BE55C3174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B4CDF2C0-E5E1-45A2-874E-B35148C946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6238DEF9-8B86-405F-9EF3-5846FCB61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A8463972-CC1A-4F63-B7BA-A10DFA775D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6DB18031-A83D-423A-A366-828D2E891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39FA55C3-3033-41AD-82A1-28DA3FF253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D7210CE4-A1EB-4BAC-A6C9-26A6977AE1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57C06653-E0CF-4A79-BCA9-98B666BCF3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B99354F2-881D-4614-8718-8D347C02B1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3A9C9B00-BC9C-40EA-AE9C-16E309B465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B166698C-643E-4755-B4B8-A200D25737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03F87E07-6895-4A12-9C2F-ECBE67B7C1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D08BE2E8-3819-429E-8FD9-AA706E52EB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CE1348CA-2098-4C05-9660-432E5D2208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AA032A16-230B-4A87-A34F-15D46E4CD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2881B27A-BA2B-4C00-99D5-2A63291621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834C675E-52DA-437C-9CE7-7FC5E632D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33039F71-A541-41A3-A11C-B5252C991E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BD93D58C-4FD6-4521-A314-1AE741F3D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1D6A64DB-CBEF-4388-9985-11775AB42D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785D5AFB-FAF3-4766-BB42-E824ECC761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475DA8A6-4EA2-4698-9A54-F4E1650FEB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466A5D2C-8FDE-41FA-90B5-84C2284EB7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8B8086D4-E6BF-4C8C-851D-061B136D84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34FC1721-107F-46A7-AF88-FAE254B505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54AE5E1F-054C-486F-B09D-539B73456A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7D8E82BF-F65C-44C9-956C-9780791E0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B77A78E1-B923-4287-8543-31506C96FF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D09A4D05-0EEC-4049-BA1E-442D2E6C9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3998A0DC-C571-446F-AB64-681FC10B21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60BDD8B0-FC8C-4549-BFD2-668E635F0B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754F3FE5-3C7C-4CA0-BFA8-364C39E255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A51208F7-CB63-464B-8124-BBDA86D687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69289446-6AFF-459A-8983-E76DE5D27A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43F1718F-5836-40B6-AF8E-EC4EAB0A4A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9F17D070-F61B-4CA0-964A-991441152F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D6BABB13-9C2C-4FED-928F-BAD1D09EAF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D89EC5FC-27B6-47B4-9C6E-869CF31197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07C7BD84-5B07-4183-97A6-3DE0F1480D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3193D5FF-C7C5-4A43-8495-7912587033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3440404D-3502-4327-AE93-6E4D4232FC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61EB7BC3-2141-474D-95DC-00F8E167E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181C83B7-A377-4A7F-B9C7-06317E2C24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B115F09A-B03B-4734-939E-51CE0D6113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B5A6676C-022F-4820-9086-38203C4ED7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7F809884-A97F-46F1-AED8-353477165B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12540019-8272-47FE-95F3-B400D1C9F6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99EBE22C-DA44-4118-9116-AC2B1C1469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81A90304-D724-4EF5-9DA7-94F90BD48B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8CFC4837-1F91-4500-B74E-B879CB276C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44C713E8-35C3-41A8-A158-C229B1B5B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40005</xdr:rowOff>
    </xdr:from>
    <xdr:to>
      <xdr:col>5</xdr:col>
      <xdr:colOff>0</xdr:colOff>
      <xdr:row>17</xdr:row>
      <xdr:rowOff>247723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A08E0FDF-7740-41E6-A665-4171446AC1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17</xdr:row>
      <xdr:rowOff>57150</xdr:rowOff>
    </xdr:from>
    <xdr:to>
      <xdr:col>5</xdr:col>
      <xdr:colOff>0</xdr:colOff>
      <xdr:row>17</xdr:row>
      <xdr:rowOff>333375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489645EF-2ED4-47D7-8471-A15A2A2271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49DBD65E-D376-4564-82B8-513205F9D4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AC4FC566-B47B-4CB0-84C4-E5988488B1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8733AB8A-50CF-469E-AF12-D6D2708701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C0F41C09-B3E6-42E3-BEB9-ECB5BFE576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4554DAFE-8F10-4DD7-8100-2B34E2FD52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BB7B12A9-7130-4F9A-99E2-FA0E9CE7DF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5F82612B-3769-4F73-9C1B-52721C8665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517575C6-6692-417F-A0DB-EF4160A915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3FB6DA7C-EEBD-4E82-AF83-CE9FFB84C9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29702776-3072-4373-8618-A445AB424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7E923C12-E920-4F41-AF7A-5126277A49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5113C979-B693-4220-B071-62F860A54F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06EBA599-D4C7-4F90-90FF-DBE0E6631B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24729237-4E35-4241-8586-F338B3181E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A3D9AA44-C45A-4FCC-B9ED-0C4B2A05F1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0CFF00FC-B0C2-40AA-984C-C6C165DB9F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16" name="WordArt 9">
          <a:extLst>
            <a:ext uri="{FF2B5EF4-FFF2-40B4-BE49-F238E27FC236}">
              <a16:creationId xmlns:a16="http://schemas.microsoft.com/office/drawing/2014/main" id="{6B2AA381-A58B-4DC9-8F42-D2746539C7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17" name="WordArt 11">
          <a:extLst>
            <a:ext uri="{FF2B5EF4-FFF2-40B4-BE49-F238E27FC236}">
              <a16:creationId xmlns:a16="http://schemas.microsoft.com/office/drawing/2014/main" id="{553B5F43-122E-47E4-8709-AF73FD9B56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18" name="WordArt 9">
          <a:extLst>
            <a:ext uri="{FF2B5EF4-FFF2-40B4-BE49-F238E27FC236}">
              <a16:creationId xmlns:a16="http://schemas.microsoft.com/office/drawing/2014/main" id="{5DAC0D1C-DDF6-46AB-AFAF-80A08AC01E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19" name="WordArt 11">
          <a:extLst>
            <a:ext uri="{FF2B5EF4-FFF2-40B4-BE49-F238E27FC236}">
              <a16:creationId xmlns:a16="http://schemas.microsoft.com/office/drawing/2014/main" id="{C6714179-E585-4441-BEFE-4BD6B56966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34" name="WordArt 9">
          <a:extLst>
            <a:ext uri="{FF2B5EF4-FFF2-40B4-BE49-F238E27FC236}">
              <a16:creationId xmlns:a16="http://schemas.microsoft.com/office/drawing/2014/main" id="{ECDB3667-9DFF-4E9F-A5DF-B4C1B768F1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35" name="WordArt 11">
          <a:extLst>
            <a:ext uri="{FF2B5EF4-FFF2-40B4-BE49-F238E27FC236}">
              <a16:creationId xmlns:a16="http://schemas.microsoft.com/office/drawing/2014/main" id="{4A584C52-9485-41DF-B3DE-281373B9EF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36" name="WordArt 9">
          <a:extLst>
            <a:ext uri="{FF2B5EF4-FFF2-40B4-BE49-F238E27FC236}">
              <a16:creationId xmlns:a16="http://schemas.microsoft.com/office/drawing/2014/main" id="{833F82C8-8FC6-46F9-9D20-768668A855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9246C935-0810-44E6-A9CB-3AFD9F41E5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38" name="WordArt 9">
          <a:extLst>
            <a:ext uri="{FF2B5EF4-FFF2-40B4-BE49-F238E27FC236}">
              <a16:creationId xmlns:a16="http://schemas.microsoft.com/office/drawing/2014/main" id="{A8723939-8D42-4E53-B04D-CDC4E322C7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39" name="WordArt 11">
          <a:extLst>
            <a:ext uri="{FF2B5EF4-FFF2-40B4-BE49-F238E27FC236}">
              <a16:creationId xmlns:a16="http://schemas.microsoft.com/office/drawing/2014/main" id="{20E0BCF8-4B58-4B09-9D17-9386620D41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40" name="WordArt 9">
          <a:extLst>
            <a:ext uri="{FF2B5EF4-FFF2-40B4-BE49-F238E27FC236}">
              <a16:creationId xmlns:a16="http://schemas.microsoft.com/office/drawing/2014/main" id="{A98DF4D3-A554-472A-A961-085F06A390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41" name="WordArt 11">
          <a:extLst>
            <a:ext uri="{FF2B5EF4-FFF2-40B4-BE49-F238E27FC236}">
              <a16:creationId xmlns:a16="http://schemas.microsoft.com/office/drawing/2014/main" id="{10ACF53B-9A91-4993-ABB5-032F40072C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42" name="WordArt 9">
          <a:extLst>
            <a:ext uri="{FF2B5EF4-FFF2-40B4-BE49-F238E27FC236}">
              <a16:creationId xmlns:a16="http://schemas.microsoft.com/office/drawing/2014/main" id="{6EA1BEB3-6982-44C1-B4E4-35BB22A6E6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43" name="WordArt 11">
          <a:extLst>
            <a:ext uri="{FF2B5EF4-FFF2-40B4-BE49-F238E27FC236}">
              <a16:creationId xmlns:a16="http://schemas.microsoft.com/office/drawing/2014/main" id="{D3E8BCD5-05C3-4669-89A0-1FD1088B3F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44" name="WordArt 9">
          <a:extLst>
            <a:ext uri="{FF2B5EF4-FFF2-40B4-BE49-F238E27FC236}">
              <a16:creationId xmlns:a16="http://schemas.microsoft.com/office/drawing/2014/main" id="{906C5E84-9BAD-43D8-931C-07E1628393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45" name="WordArt 11">
          <a:extLst>
            <a:ext uri="{FF2B5EF4-FFF2-40B4-BE49-F238E27FC236}">
              <a16:creationId xmlns:a16="http://schemas.microsoft.com/office/drawing/2014/main" id="{180B6D93-C356-4FB8-9E2C-7873E0AB9D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446" name="WordArt 9">
          <a:extLst>
            <a:ext uri="{FF2B5EF4-FFF2-40B4-BE49-F238E27FC236}">
              <a16:creationId xmlns:a16="http://schemas.microsoft.com/office/drawing/2014/main" id="{8D7346CE-6FBF-466D-8F7C-955113AE48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447" name="WordArt 11">
          <a:extLst>
            <a:ext uri="{FF2B5EF4-FFF2-40B4-BE49-F238E27FC236}">
              <a16:creationId xmlns:a16="http://schemas.microsoft.com/office/drawing/2014/main" id="{BA6B9A09-A7FF-48E1-892E-6CA3288609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448" name="WordArt 9">
          <a:extLst>
            <a:ext uri="{FF2B5EF4-FFF2-40B4-BE49-F238E27FC236}">
              <a16:creationId xmlns:a16="http://schemas.microsoft.com/office/drawing/2014/main" id="{06BE8322-064E-4ACC-820F-0578AE6B10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449" name="WordArt 11">
          <a:extLst>
            <a:ext uri="{FF2B5EF4-FFF2-40B4-BE49-F238E27FC236}">
              <a16:creationId xmlns:a16="http://schemas.microsoft.com/office/drawing/2014/main" id="{90CDC677-3E1C-442F-B851-A65C1CF461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450" name="WordArt 9">
          <a:extLst>
            <a:ext uri="{FF2B5EF4-FFF2-40B4-BE49-F238E27FC236}">
              <a16:creationId xmlns:a16="http://schemas.microsoft.com/office/drawing/2014/main" id="{C6EED1D9-65C4-46C1-A454-B27811CB06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451" name="WordArt 11">
          <a:extLst>
            <a:ext uri="{FF2B5EF4-FFF2-40B4-BE49-F238E27FC236}">
              <a16:creationId xmlns:a16="http://schemas.microsoft.com/office/drawing/2014/main" id="{CD1AFBE4-3507-41E3-8C61-98F92080D2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452" name="WordArt 9">
          <a:extLst>
            <a:ext uri="{FF2B5EF4-FFF2-40B4-BE49-F238E27FC236}">
              <a16:creationId xmlns:a16="http://schemas.microsoft.com/office/drawing/2014/main" id="{8E4E954C-D52B-4782-A83C-53E99419FB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453" name="WordArt 11">
          <a:extLst>
            <a:ext uri="{FF2B5EF4-FFF2-40B4-BE49-F238E27FC236}">
              <a16:creationId xmlns:a16="http://schemas.microsoft.com/office/drawing/2014/main" id="{8A8846F1-27E6-415A-B98C-4EE60CF556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454" name="WordArt 9">
          <a:extLst>
            <a:ext uri="{FF2B5EF4-FFF2-40B4-BE49-F238E27FC236}">
              <a16:creationId xmlns:a16="http://schemas.microsoft.com/office/drawing/2014/main" id="{0313A4A7-C262-41FA-B85D-7BA77FD980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455" name="WordArt 11">
          <a:extLst>
            <a:ext uri="{FF2B5EF4-FFF2-40B4-BE49-F238E27FC236}">
              <a16:creationId xmlns:a16="http://schemas.microsoft.com/office/drawing/2014/main" id="{5C16BBE1-8513-485F-8482-DC3B8FB94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456" name="WordArt 9">
          <a:extLst>
            <a:ext uri="{FF2B5EF4-FFF2-40B4-BE49-F238E27FC236}">
              <a16:creationId xmlns:a16="http://schemas.microsoft.com/office/drawing/2014/main" id="{4454E235-46FF-4FB5-8EBB-288A31B0CC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E78712C3-CA2A-483A-8D2C-944229DBD5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458" name="WordArt 9">
          <a:extLst>
            <a:ext uri="{FF2B5EF4-FFF2-40B4-BE49-F238E27FC236}">
              <a16:creationId xmlns:a16="http://schemas.microsoft.com/office/drawing/2014/main" id="{F5DDDD51-EEC3-44C9-9EFC-8E26C46C9E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459" name="WordArt 11">
          <a:extLst>
            <a:ext uri="{FF2B5EF4-FFF2-40B4-BE49-F238E27FC236}">
              <a16:creationId xmlns:a16="http://schemas.microsoft.com/office/drawing/2014/main" id="{E97DD2F4-1DBA-4D06-802E-849206F6DC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460" name="WordArt 9">
          <a:extLst>
            <a:ext uri="{FF2B5EF4-FFF2-40B4-BE49-F238E27FC236}">
              <a16:creationId xmlns:a16="http://schemas.microsoft.com/office/drawing/2014/main" id="{0D4E3B1D-5962-4159-866A-68063C5359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1A8C3A0D-10B9-4192-98B6-3634D44D7F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462" name="WordArt 9">
          <a:extLst>
            <a:ext uri="{FF2B5EF4-FFF2-40B4-BE49-F238E27FC236}">
              <a16:creationId xmlns:a16="http://schemas.microsoft.com/office/drawing/2014/main" id="{B2083949-E993-4DAF-8514-143B1CEE5F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463" name="WordArt 11">
          <a:extLst>
            <a:ext uri="{FF2B5EF4-FFF2-40B4-BE49-F238E27FC236}">
              <a16:creationId xmlns:a16="http://schemas.microsoft.com/office/drawing/2014/main" id="{BD367DBD-11F2-4A13-9EF0-33640EE965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464" name="WordArt 9">
          <a:extLst>
            <a:ext uri="{FF2B5EF4-FFF2-40B4-BE49-F238E27FC236}">
              <a16:creationId xmlns:a16="http://schemas.microsoft.com/office/drawing/2014/main" id="{BF13CC8A-3232-428E-B1DC-4A32DC7EB2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465" name="WordArt 11">
          <a:extLst>
            <a:ext uri="{FF2B5EF4-FFF2-40B4-BE49-F238E27FC236}">
              <a16:creationId xmlns:a16="http://schemas.microsoft.com/office/drawing/2014/main" id="{9E0F2B73-BB36-4224-9138-92AFA12150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293F2B2F-04F8-4E89-905D-977572281A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3021FFDF-3ADF-4BBB-BB5C-F692BD3BAB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02BAEE14-226B-4D47-86CE-A846C470F5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F9791B23-0B33-44DC-A37A-1545C15DF2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B8867FBB-DFF5-4640-91A5-E549EB7FD5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BCEAF928-AD37-4CD1-B043-66E7E8686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3A1898AA-07A4-478A-B9E3-FD16BB1218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9D0F3DBC-CDD3-449E-B78B-E01F3D89B8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AF50CC5D-58FD-4D76-849B-49D48DEE51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BA7F62D5-C576-4358-932A-AFBE5DA460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442D4D77-C6DA-4FFA-91F5-10929237FC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CFAA86C0-23AE-4416-BF79-CE5352006D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02A462B0-3987-47F0-9BA4-60D16FD3CC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028DA557-D4F6-44C8-8AF0-006837C4A4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E0AE1459-77ED-4F8D-BC2B-209667651A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A97329FF-9FE3-4091-B4D2-5D4A14C4C3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7FFA759F-B329-429E-9C53-0306077F4F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3B1F4EDC-B29A-4E7C-A8D8-08E0A86F86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84" name="WordArt 9">
          <a:extLst>
            <a:ext uri="{FF2B5EF4-FFF2-40B4-BE49-F238E27FC236}">
              <a16:creationId xmlns:a16="http://schemas.microsoft.com/office/drawing/2014/main" id="{1F2F1252-A4D3-4EE5-B43C-FD1052BB71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85" name="WordArt 11">
          <a:extLst>
            <a:ext uri="{FF2B5EF4-FFF2-40B4-BE49-F238E27FC236}">
              <a16:creationId xmlns:a16="http://schemas.microsoft.com/office/drawing/2014/main" id="{6280C16A-E013-4F0E-9960-EE3FB5E56C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86" name="WordArt 9">
          <a:extLst>
            <a:ext uri="{FF2B5EF4-FFF2-40B4-BE49-F238E27FC236}">
              <a16:creationId xmlns:a16="http://schemas.microsoft.com/office/drawing/2014/main" id="{AA4D67E3-7932-456E-A742-41856BBEE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87" name="WordArt 11">
          <a:extLst>
            <a:ext uri="{FF2B5EF4-FFF2-40B4-BE49-F238E27FC236}">
              <a16:creationId xmlns:a16="http://schemas.microsoft.com/office/drawing/2014/main" id="{15C6846A-0A77-4D8F-BEBC-65F2970981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88" name="WordArt 9">
          <a:extLst>
            <a:ext uri="{FF2B5EF4-FFF2-40B4-BE49-F238E27FC236}">
              <a16:creationId xmlns:a16="http://schemas.microsoft.com/office/drawing/2014/main" id="{016CA36A-1504-4A56-AF23-2B3C3D1D1D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89" name="WordArt 11">
          <a:extLst>
            <a:ext uri="{FF2B5EF4-FFF2-40B4-BE49-F238E27FC236}">
              <a16:creationId xmlns:a16="http://schemas.microsoft.com/office/drawing/2014/main" id="{573E98A9-3D0E-474E-B157-DAA1DE6208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90" name="WordArt 9">
          <a:extLst>
            <a:ext uri="{FF2B5EF4-FFF2-40B4-BE49-F238E27FC236}">
              <a16:creationId xmlns:a16="http://schemas.microsoft.com/office/drawing/2014/main" id="{52CCB280-C9E5-4059-A58C-70773AE236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91" name="WordArt 11">
          <a:extLst>
            <a:ext uri="{FF2B5EF4-FFF2-40B4-BE49-F238E27FC236}">
              <a16:creationId xmlns:a16="http://schemas.microsoft.com/office/drawing/2014/main" id="{8112695A-D454-4794-9353-71119FA9DA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92" name="WordArt 9">
          <a:extLst>
            <a:ext uri="{FF2B5EF4-FFF2-40B4-BE49-F238E27FC236}">
              <a16:creationId xmlns:a16="http://schemas.microsoft.com/office/drawing/2014/main" id="{558D34F9-4F66-4AD9-B7B3-CB29DC1322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93" name="WordArt 11">
          <a:extLst>
            <a:ext uri="{FF2B5EF4-FFF2-40B4-BE49-F238E27FC236}">
              <a16:creationId xmlns:a16="http://schemas.microsoft.com/office/drawing/2014/main" id="{3AF1C1E2-180E-4B5B-B4C6-F36317CB48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94" name="WordArt 9">
          <a:extLst>
            <a:ext uri="{FF2B5EF4-FFF2-40B4-BE49-F238E27FC236}">
              <a16:creationId xmlns:a16="http://schemas.microsoft.com/office/drawing/2014/main" id="{12D993DE-8AF0-4EC2-9261-2A910C1110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95" name="WordArt 11">
          <a:extLst>
            <a:ext uri="{FF2B5EF4-FFF2-40B4-BE49-F238E27FC236}">
              <a16:creationId xmlns:a16="http://schemas.microsoft.com/office/drawing/2014/main" id="{37ED0059-5A82-4820-9E3B-5A071E24B2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96" name="WordArt 9">
          <a:extLst>
            <a:ext uri="{FF2B5EF4-FFF2-40B4-BE49-F238E27FC236}">
              <a16:creationId xmlns:a16="http://schemas.microsoft.com/office/drawing/2014/main" id="{62CDEC67-8949-4294-8340-FF823D9BE3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97" name="WordArt 11">
          <a:extLst>
            <a:ext uri="{FF2B5EF4-FFF2-40B4-BE49-F238E27FC236}">
              <a16:creationId xmlns:a16="http://schemas.microsoft.com/office/drawing/2014/main" id="{09EA6BB4-D9AD-4DBF-B063-24EF40F889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98" name="WordArt 9">
          <a:extLst>
            <a:ext uri="{FF2B5EF4-FFF2-40B4-BE49-F238E27FC236}">
              <a16:creationId xmlns:a16="http://schemas.microsoft.com/office/drawing/2014/main" id="{E0A4C86F-B489-4C66-A07F-243D3253D9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99" name="WordArt 11">
          <a:extLst>
            <a:ext uri="{FF2B5EF4-FFF2-40B4-BE49-F238E27FC236}">
              <a16:creationId xmlns:a16="http://schemas.microsoft.com/office/drawing/2014/main" id="{FFF1E99B-E02A-4023-BAF3-E5215E6034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500" name="WordArt 9">
          <a:extLst>
            <a:ext uri="{FF2B5EF4-FFF2-40B4-BE49-F238E27FC236}">
              <a16:creationId xmlns:a16="http://schemas.microsoft.com/office/drawing/2014/main" id="{F2EB09E7-F50D-4A15-8194-E417AFE5FC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501" name="WordArt 11">
          <a:extLst>
            <a:ext uri="{FF2B5EF4-FFF2-40B4-BE49-F238E27FC236}">
              <a16:creationId xmlns:a16="http://schemas.microsoft.com/office/drawing/2014/main" id="{E49D3D15-37F3-42D8-83ED-42E2B853F2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02" name="WordArt 9">
          <a:extLst>
            <a:ext uri="{FF2B5EF4-FFF2-40B4-BE49-F238E27FC236}">
              <a16:creationId xmlns:a16="http://schemas.microsoft.com/office/drawing/2014/main" id="{F343A22E-4622-4712-A510-270D5AADF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03" name="WordArt 11">
          <a:extLst>
            <a:ext uri="{FF2B5EF4-FFF2-40B4-BE49-F238E27FC236}">
              <a16:creationId xmlns:a16="http://schemas.microsoft.com/office/drawing/2014/main" id="{BB457EB7-8386-4FBD-9FB5-BB9C330FB5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04" name="WordArt 9">
          <a:extLst>
            <a:ext uri="{FF2B5EF4-FFF2-40B4-BE49-F238E27FC236}">
              <a16:creationId xmlns:a16="http://schemas.microsoft.com/office/drawing/2014/main" id="{87926F92-B538-4394-ACFF-C9FF31BE2F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05" name="WordArt 11">
          <a:extLst>
            <a:ext uri="{FF2B5EF4-FFF2-40B4-BE49-F238E27FC236}">
              <a16:creationId xmlns:a16="http://schemas.microsoft.com/office/drawing/2014/main" id="{08CE9237-033F-4827-AE74-59FE0CD2C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06" name="WordArt 9">
          <a:extLst>
            <a:ext uri="{FF2B5EF4-FFF2-40B4-BE49-F238E27FC236}">
              <a16:creationId xmlns:a16="http://schemas.microsoft.com/office/drawing/2014/main" id="{9837AD0B-8E43-4028-A078-C8941B547C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07" name="WordArt 11">
          <a:extLst>
            <a:ext uri="{FF2B5EF4-FFF2-40B4-BE49-F238E27FC236}">
              <a16:creationId xmlns:a16="http://schemas.microsoft.com/office/drawing/2014/main" id="{8A30ECA7-5A42-4FBC-B004-EAD55EB027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08" name="WordArt 9">
          <a:extLst>
            <a:ext uri="{FF2B5EF4-FFF2-40B4-BE49-F238E27FC236}">
              <a16:creationId xmlns:a16="http://schemas.microsoft.com/office/drawing/2014/main" id="{A40144B0-D980-4315-A661-136FFD8BE2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09" name="WordArt 11">
          <a:extLst>
            <a:ext uri="{FF2B5EF4-FFF2-40B4-BE49-F238E27FC236}">
              <a16:creationId xmlns:a16="http://schemas.microsoft.com/office/drawing/2014/main" id="{0CD2AE85-FC30-4D24-B6B7-A617CB0CAF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10" name="WordArt 9">
          <a:extLst>
            <a:ext uri="{FF2B5EF4-FFF2-40B4-BE49-F238E27FC236}">
              <a16:creationId xmlns:a16="http://schemas.microsoft.com/office/drawing/2014/main" id="{AD04E1D1-5E60-42A5-89B8-6BD49249C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11" name="WordArt 11">
          <a:extLst>
            <a:ext uri="{FF2B5EF4-FFF2-40B4-BE49-F238E27FC236}">
              <a16:creationId xmlns:a16="http://schemas.microsoft.com/office/drawing/2014/main" id="{B36BE3A3-963A-4057-ACF9-9A83EBB659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12" name="WordArt 9">
          <a:extLst>
            <a:ext uri="{FF2B5EF4-FFF2-40B4-BE49-F238E27FC236}">
              <a16:creationId xmlns:a16="http://schemas.microsoft.com/office/drawing/2014/main" id="{67A392E6-387A-46C4-A994-766FD373B0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13" name="WordArt 11">
          <a:extLst>
            <a:ext uri="{FF2B5EF4-FFF2-40B4-BE49-F238E27FC236}">
              <a16:creationId xmlns:a16="http://schemas.microsoft.com/office/drawing/2014/main" id="{91E499C3-FFFE-4604-8024-B8A53B7E4D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14" name="WordArt 9">
          <a:extLst>
            <a:ext uri="{FF2B5EF4-FFF2-40B4-BE49-F238E27FC236}">
              <a16:creationId xmlns:a16="http://schemas.microsoft.com/office/drawing/2014/main" id="{1063B0A9-DBD1-472D-A120-24875810F6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15" name="WordArt 11">
          <a:extLst>
            <a:ext uri="{FF2B5EF4-FFF2-40B4-BE49-F238E27FC236}">
              <a16:creationId xmlns:a16="http://schemas.microsoft.com/office/drawing/2014/main" id="{3BDBB8AC-8FDF-4E79-9517-6680D2D7FE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970C0991-22D0-47BA-856F-247639DB75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7E306A44-5FAC-4EAD-92B1-020C7DC481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40005</xdr:rowOff>
    </xdr:from>
    <xdr:to>
      <xdr:col>5</xdr:col>
      <xdr:colOff>0</xdr:colOff>
      <xdr:row>20</xdr:row>
      <xdr:rowOff>247723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D8F08DEB-B329-4141-8DA3-96941AB901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20</xdr:row>
      <xdr:rowOff>57150</xdr:rowOff>
    </xdr:from>
    <xdr:to>
      <xdr:col>5</xdr:col>
      <xdr:colOff>0</xdr:colOff>
      <xdr:row>20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14716DEA-F988-4BAA-97E7-7F5CFB3FC5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231D4B46-E2D9-4B28-A066-5664D4FD95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16B6D9C2-6533-40BD-B753-8CB9547E8D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974B89BE-762D-4CD4-9461-365DDEF1CC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A38FCFAD-BC64-4427-A946-6C7BF743F0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BB995519-DA89-4A02-B293-BA9C73768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5D2992A6-6AD2-4B7E-A3A3-B8FDCD2211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42E4CF7A-1C2D-438E-A1F3-9B9FB26C4A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4E043046-A652-4D4B-9678-8015DF7AC7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A97DF3C0-8C12-4898-A3ED-B81B79AF33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9F98ABA1-1954-449F-9DA5-ED3A9AB36C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6A8E2844-1CE0-4929-AFC4-8D018975BC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E71C06EA-82D1-4367-957E-A05E5FF49D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BC0C1A2E-86B4-4797-93E5-5D1EF78955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EAFACE88-92FB-479F-855E-8DCCE5FDAA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82753AF9-EAB1-4AB4-A87E-595C607EF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CCECEFE1-1DB0-4FCB-A99B-6E1152F8A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4130B189-04C7-4C3C-B8B6-DF6DA4F0FF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975B85D8-3606-41B6-86F6-4497778CD9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4105F16F-5858-49F5-8F3B-7B66F49AED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6AACA1BA-F261-4F1E-9F3C-8077C30768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7A6FE247-25A6-4491-98BF-01A4D62B78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746E6950-6F16-4DC4-A5CA-50D1D51FF8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FA26ADC7-82D6-4624-979E-1AED0243F4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C4E7A74A-B005-4515-943E-87CD25AD6B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10B1C285-E611-40DF-B86B-FF512E3589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DB9BCFB2-887F-41B3-B7ED-B4B07A14F4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002A8088-5A30-4360-996B-438E9EC760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7A30B1E5-D1C2-4DF0-9057-29C5ADF145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18EE8B09-53B0-4D8E-87A8-91B0963A24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C677B67C-3F5E-4B62-92AB-BD3747A7C8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17D99D2D-F179-4955-8AB1-AAA215FF5E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FB17DD84-3D9C-4F00-9BB8-25A24318A2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D032AACE-5C83-42DF-9A36-B234ABFD24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AF352CBC-3D8E-49C6-ABE2-CA554724FD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47625</xdr:rowOff>
    </xdr:from>
    <xdr:to>
      <xdr:col>5</xdr:col>
      <xdr:colOff>0</xdr:colOff>
      <xdr:row>18</xdr:row>
      <xdr:rowOff>323850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9211DF05-113A-458B-94D3-AD0448138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18</xdr:row>
      <xdr:rowOff>57150</xdr:rowOff>
    </xdr:from>
    <xdr:to>
      <xdr:col>5</xdr:col>
      <xdr:colOff>0</xdr:colOff>
      <xdr:row>18</xdr:row>
      <xdr:rowOff>333375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4D2C272D-CD23-4E5D-AEAA-CBA4E9FC40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9ECFBA0E-46DA-49E5-B0F0-506152AF4C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E3F9AEA7-D2E8-4342-99ED-013FE132D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386348D5-23FA-48B8-9CF4-E21C8F26C4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8832ED26-F871-4B2C-8545-DECFFBF70C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8B15566F-51C1-4253-BB07-FCD7E4F8D8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53E2CEDB-B4AF-46E9-AF17-DA2767588D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FC902172-32EA-4D66-B07C-DCE8E5E52E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B40449C3-5CE6-4DC6-AE97-B5D0F279AA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22614259-15B1-4B7B-B0C8-7893C59192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9150BDD9-ACBF-4AA1-B188-99F42D0EFD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7FCFEFB2-E3E3-438D-9E80-35A4F234D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FBD0D6CE-47A7-4F8D-9822-37F0786186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0B2D1651-B761-42B3-8A35-E2ECA49770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107B774A-438F-4165-ABC4-DE13810E97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EED0D023-1140-4AC9-B67F-6C1E38C1E8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6996284C-3D1E-4B4F-A219-CF9F82A5B7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4E180A70-D3AD-4325-8D71-7D61BCC1D4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8D94ED9A-DE69-4617-BF7F-5037CD46E2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08119FA9-783B-4348-B134-FF99911DC2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02EBCD5C-29AD-428C-855B-F35B104D4B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7A24ACCE-F1DD-4A15-9050-221CF5EB1F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ADA266BC-1FF1-43BD-89B0-774DA3423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F22D67FB-6850-4075-970C-481468F87F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84590A67-B95C-4922-9966-CF53861CCC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C672F2E5-8465-41CF-80EA-37FEF6B56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A7938BD4-A18F-4354-864F-82BDEF052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526D9E76-3109-4E7D-A932-D38469C78D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72A5CD85-6587-4540-9EB9-E3F5837D35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13D1BF92-62AB-4D8D-A25A-51D9425561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7F83D1C0-F86A-4C08-AFB2-27BD1C9F14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5FE88D10-C6AE-45BA-802A-08070CF651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7BF8DC5A-E8A6-4C82-A759-F8A71A75D2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21301663-C660-414E-B2DB-B05D879386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773B3066-5C0B-4D1C-B4A3-CD6B7251BF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47625</xdr:rowOff>
    </xdr:from>
    <xdr:to>
      <xdr:col>5</xdr:col>
      <xdr:colOff>0</xdr:colOff>
      <xdr:row>20</xdr:row>
      <xdr:rowOff>5961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EB95C875-534E-4538-80D7-53F7A8D95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19</xdr:row>
      <xdr:rowOff>64770</xdr:rowOff>
    </xdr:from>
    <xdr:to>
      <xdr:col>5</xdr:col>
      <xdr:colOff>0</xdr:colOff>
      <xdr:row>20</xdr:row>
      <xdr:rowOff>7793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1124603E-62D2-44E5-86D5-67871BEE8C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92" name="WordArt 9">
          <a:extLst>
            <a:ext uri="{FF2B5EF4-FFF2-40B4-BE49-F238E27FC236}">
              <a16:creationId xmlns:a16="http://schemas.microsoft.com/office/drawing/2014/main" id="{02F4AC71-D9FD-4F00-A60E-5B87F72C31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93" name="WordArt 11">
          <a:extLst>
            <a:ext uri="{FF2B5EF4-FFF2-40B4-BE49-F238E27FC236}">
              <a16:creationId xmlns:a16="http://schemas.microsoft.com/office/drawing/2014/main" id="{D72BDEC4-4548-4AAD-8FEA-76DE8E526A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94" name="WordArt 9">
          <a:extLst>
            <a:ext uri="{FF2B5EF4-FFF2-40B4-BE49-F238E27FC236}">
              <a16:creationId xmlns:a16="http://schemas.microsoft.com/office/drawing/2014/main" id="{6968943A-4DEF-4E38-ACCF-4DF9774DC2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95" name="WordArt 11">
          <a:extLst>
            <a:ext uri="{FF2B5EF4-FFF2-40B4-BE49-F238E27FC236}">
              <a16:creationId xmlns:a16="http://schemas.microsoft.com/office/drawing/2014/main" id="{CCC9FDD7-B3ED-4BE9-AEE6-33A8D92096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96" name="WordArt 9">
          <a:extLst>
            <a:ext uri="{FF2B5EF4-FFF2-40B4-BE49-F238E27FC236}">
              <a16:creationId xmlns:a16="http://schemas.microsoft.com/office/drawing/2014/main" id="{E58CFACF-D673-4FDE-9660-57D7B7BE79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97" name="WordArt 11">
          <a:extLst>
            <a:ext uri="{FF2B5EF4-FFF2-40B4-BE49-F238E27FC236}">
              <a16:creationId xmlns:a16="http://schemas.microsoft.com/office/drawing/2014/main" id="{66529C21-85C2-4DD0-87ED-3097E1FB00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98" name="WordArt 9">
          <a:extLst>
            <a:ext uri="{FF2B5EF4-FFF2-40B4-BE49-F238E27FC236}">
              <a16:creationId xmlns:a16="http://schemas.microsoft.com/office/drawing/2014/main" id="{E4997326-060C-43BD-8F68-603856C1CE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99" name="WordArt 11">
          <a:extLst>
            <a:ext uri="{FF2B5EF4-FFF2-40B4-BE49-F238E27FC236}">
              <a16:creationId xmlns:a16="http://schemas.microsoft.com/office/drawing/2014/main" id="{A9789CB5-39AB-4988-A469-E0AD439BB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00" name="WordArt 9">
          <a:extLst>
            <a:ext uri="{FF2B5EF4-FFF2-40B4-BE49-F238E27FC236}">
              <a16:creationId xmlns:a16="http://schemas.microsoft.com/office/drawing/2014/main" id="{13DD57EC-5F04-40D1-9916-CB477EE5B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01" name="WordArt 11">
          <a:extLst>
            <a:ext uri="{FF2B5EF4-FFF2-40B4-BE49-F238E27FC236}">
              <a16:creationId xmlns:a16="http://schemas.microsoft.com/office/drawing/2014/main" id="{FDF8543D-7310-458F-84EE-DC38CCC46F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02" name="WordArt 9">
          <a:extLst>
            <a:ext uri="{FF2B5EF4-FFF2-40B4-BE49-F238E27FC236}">
              <a16:creationId xmlns:a16="http://schemas.microsoft.com/office/drawing/2014/main" id="{47283F00-3EBD-40B9-B5F0-1F799D4AD6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03" name="WordArt 11">
          <a:extLst>
            <a:ext uri="{FF2B5EF4-FFF2-40B4-BE49-F238E27FC236}">
              <a16:creationId xmlns:a16="http://schemas.microsoft.com/office/drawing/2014/main" id="{66ADDBCA-0633-427E-B159-3E5C1CC4E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04" name="WordArt 9">
          <a:extLst>
            <a:ext uri="{FF2B5EF4-FFF2-40B4-BE49-F238E27FC236}">
              <a16:creationId xmlns:a16="http://schemas.microsoft.com/office/drawing/2014/main" id="{2F9302EF-AA2A-4F36-A844-466A60AA26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05" name="WordArt 11">
          <a:extLst>
            <a:ext uri="{FF2B5EF4-FFF2-40B4-BE49-F238E27FC236}">
              <a16:creationId xmlns:a16="http://schemas.microsoft.com/office/drawing/2014/main" id="{806D9BAB-DF3B-4046-B310-B26E023385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06" name="WordArt 9">
          <a:extLst>
            <a:ext uri="{FF2B5EF4-FFF2-40B4-BE49-F238E27FC236}">
              <a16:creationId xmlns:a16="http://schemas.microsoft.com/office/drawing/2014/main" id="{34D9024D-DA09-4ABA-A20D-E8B3F3B6C7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07" name="WordArt 11">
          <a:extLst>
            <a:ext uri="{FF2B5EF4-FFF2-40B4-BE49-F238E27FC236}">
              <a16:creationId xmlns:a16="http://schemas.microsoft.com/office/drawing/2014/main" id="{F3A905B3-AD4F-44D0-A67B-576CFDEC1D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608" name="WordArt 9">
          <a:extLst>
            <a:ext uri="{FF2B5EF4-FFF2-40B4-BE49-F238E27FC236}">
              <a16:creationId xmlns:a16="http://schemas.microsoft.com/office/drawing/2014/main" id="{1179937F-2CB7-4725-9A80-407C149199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609" name="WordArt 11">
          <a:extLst>
            <a:ext uri="{FF2B5EF4-FFF2-40B4-BE49-F238E27FC236}">
              <a16:creationId xmlns:a16="http://schemas.microsoft.com/office/drawing/2014/main" id="{183A955B-5CD6-419F-9DAF-976D1B24AC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87630</xdr:rowOff>
    </xdr:from>
    <xdr:to>
      <xdr:col>6</xdr:col>
      <xdr:colOff>133350</xdr:colOff>
      <xdr:row>4</xdr:row>
      <xdr:rowOff>47708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31CF7707-955C-446D-8DEC-CB5433EC43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7</xdr:col>
      <xdr:colOff>266700</xdr:colOff>
      <xdr:row>17</xdr:row>
      <xdr:rowOff>190500</xdr:rowOff>
    </xdr:to>
    <xdr:sp macro="" textlink="">
      <xdr:nvSpPr>
        <xdr:cNvPr id="51779" name="AutoShape 6">
          <a:extLst>
            <a:ext uri="{FF2B5EF4-FFF2-40B4-BE49-F238E27FC236}">
              <a16:creationId xmlns:a16="http://schemas.microsoft.com/office/drawing/2014/main" id="{11D55A3F-A1BA-4CF8-8C53-7FA331B613C9}"/>
            </a:ext>
          </a:extLst>
        </xdr:cNvPr>
        <xdr:cNvSpPr>
          <a:spLocks noChangeArrowheads="1"/>
        </xdr:cNvSpPr>
      </xdr:nvSpPr>
      <xdr:spPr bwMode="auto">
        <a:xfrm rot="-5400000">
          <a:off x="5490210" y="2091690"/>
          <a:ext cx="3124200" cy="891540"/>
        </a:xfrm>
        <a:prstGeom prst="curvedUpArrow">
          <a:avLst>
            <a:gd name="adj1" fmla="val 70085"/>
            <a:gd name="adj2" fmla="val 140171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15</xdr:row>
      <xdr:rowOff>0</xdr:rowOff>
    </xdr:from>
    <xdr:to>
      <xdr:col>7</xdr:col>
      <xdr:colOff>259080</xdr:colOff>
      <xdr:row>21</xdr:row>
      <xdr:rowOff>198120</xdr:rowOff>
    </xdr:to>
    <xdr:sp macro="" textlink="">
      <xdr:nvSpPr>
        <xdr:cNvPr id="51780" name="AutoShape 5">
          <a:extLst>
            <a:ext uri="{FF2B5EF4-FFF2-40B4-BE49-F238E27FC236}">
              <a16:creationId xmlns:a16="http://schemas.microsoft.com/office/drawing/2014/main" id="{D6082E39-D8C4-47A3-BA16-06321F531F5D}"/>
            </a:ext>
          </a:extLst>
        </xdr:cNvPr>
        <xdr:cNvSpPr>
          <a:spLocks noChangeArrowheads="1"/>
        </xdr:cNvSpPr>
      </xdr:nvSpPr>
      <xdr:spPr bwMode="auto">
        <a:xfrm rot="-5400000">
          <a:off x="6069330" y="387477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5</xdr:row>
      <xdr:rowOff>0</xdr:rowOff>
    </xdr:from>
    <xdr:to>
      <xdr:col>1</xdr:col>
      <xdr:colOff>0</xdr:colOff>
      <xdr:row>17</xdr:row>
      <xdr:rowOff>220980</xdr:rowOff>
    </xdr:to>
    <xdr:sp macro="" textlink="">
      <xdr:nvSpPr>
        <xdr:cNvPr id="51781" name="AutoShape 7">
          <a:extLst>
            <a:ext uri="{FF2B5EF4-FFF2-40B4-BE49-F238E27FC236}">
              <a16:creationId xmlns:a16="http://schemas.microsoft.com/office/drawing/2014/main" id="{FBF5742B-EFBA-4CCD-954F-7E5164BAC365}"/>
            </a:ext>
          </a:extLst>
        </xdr:cNvPr>
        <xdr:cNvSpPr>
          <a:spLocks noChangeArrowheads="1"/>
        </xdr:cNvSpPr>
      </xdr:nvSpPr>
      <xdr:spPr bwMode="auto">
        <a:xfrm rot="5400000" flipH="1">
          <a:off x="-1112520" y="2087880"/>
          <a:ext cx="3154680" cy="929640"/>
        </a:xfrm>
        <a:prstGeom prst="curvedUpArrow">
          <a:avLst>
            <a:gd name="adj1" fmla="val 67869"/>
            <a:gd name="adj2" fmla="val 135738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21</xdr:row>
      <xdr:rowOff>182880</xdr:rowOff>
    </xdr:to>
    <xdr:sp macro="" textlink="">
      <xdr:nvSpPr>
        <xdr:cNvPr id="51782" name="AutoShape 8">
          <a:extLst>
            <a:ext uri="{FF2B5EF4-FFF2-40B4-BE49-F238E27FC236}">
              <a16:creationId xmlns:a16="http://schemas.microsoft.com/office/drawing/2014/main" id="{4D42EDB6-9EB5-48AF-B4FF-81BB5BB5AC9A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384810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23</xdr:row>
      <xdr:rowOff>123825</xdr:rowOff>
    </xdr:from>
    <xdr:to>
      <xdr:col>5</xdr:col>
      <xdr:colOff>548640</xdr:colOff>
      <xdr:row>25</xdr:row>
      <xdr:rowOff>125805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4A178C42-9E69-47B4-B5DB-39E241D2D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5876925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Februāris</a:t>
          </a:r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 2014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40005</xdr:rowOff>
    </xdr:from>
    <xdr:to>
      <xdr:col>9</xdr:col>
      <xdr:colOff>0</xdr:colOff>
      <xdr:row>8</xdr:row>
      <xdr:rowOff>224873</xdr:rowOff>
    </xdr:to>
    <xdr:sp macro="" textlink="">
      <xdr:nvSpPr>
        <xdr:cNvPr id="5121" name="WordArt 1">
          <a:extLst>
            <a:ext uri="{FF2B5EF4-FFF2-40B4-BE49-F238E27FC236}">
              <a16:creationId xmlns:a16="http://schemas.microsoft.com/office/drawing/2014/main" id="{F3BA8E1E-5E81-4A9F-B047-92A58DF51A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0" y="115252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9</xdr:col>
      <xdr:colOff>0</xdr:colOff>
      <xdr:row>8</xdr:row>
      <xdr:rowOff>49530</xdr:rowOff>
    </xdr:from>
    <xdr:to>
      <xdr:col>9</xdr:col>
      <xdr:colOff>0</xdr:colOff>
      <xdr:row>8</xdr:row>
      <xdr:rowOff>226782</xdr:rowOff>
    </xdr:to>
    <xdr:sp macro="" textlink="">
      <xdr:nvSpPr>
        <xdr:cNvPr id="5122" name="WordArt 2">
          <a:extLst>
            <a:ext uri="{FF2B5EF4-FFF2-40B4-BE49-F238E27FC236}">
              <a16:creationId xmlns:a16="http://schemas.microsoft.com/office/drawing/2014/main" id="{479C131E-70C9-417C-B199-BF8139FE45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0" y="116205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546735</xdr:colOff>
      <xdr:row>1</xdr:row>
      <xdr:rowOff>0</xdr:rowOff>
    </xdr:from>
    <xdr:to>
      <xdr:col>6</xdr:col>
      <xdr:colOff>388629</xdr:colOff>
      <xdr:row>4</xdr:row>
      <xdr:rowOff>0</xdr:rowOff>
    </xdr:to>
    <xdr:sp macro="" textlink="">
      <xdr:nvSpPr>
        <xdr:cNvPr id="5123" name="WordArt 3">
          <a:extLst>
            <a:ext uri="{FF2B5EF4-FFF2-40B4-BE49-F238E27FC236}">
              <a16:creationId xmlns:a16="http://schemas.microsoft.com/office/drawing/2014/main" id="{344D6FBD-07D9-404B-915A-22E7514D6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33475" y="47625"/>
          <a:ext cx="54387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FFFF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 Čempions</a:t>
          </a:r>
          <a:endParaRPr lang="ru-RU" sz="3600" kern="10" spc="0">
            <a:ln w="15875">
              <a:solidFill>
                <a:srgbClr val="FFFF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0</xdr:col>
      <xdr:colOff>340995</xdr:colOff>
      <xdr:row>4</xdr:row>
      <xdr:rowOff>38100</xdr:rowOff>
    </xdr:from>
    <xdr:to>
      <xdr:col>9</xdr:col>
      <xdr:colOff>9524</xdr:colOff>
      <xdr:row>7</xdr:row>
      <xdr:rowOff>38100</xdr:rowOff>
    </xdr:to>
    <xdr:sp macro="" textlink="">
      <xdr:nvSpPr>
        <xdr:cNvPr id="5124" name="WordArt 4">
          <a:extLst>
            <a:ext uri="{FF2B5EF4-FFF2-40B4-BE49-F238E27FC236}">
              <a16:creationId xmlns:a16="http://schemas.microsoft.com/office/drawing/2014/main" id="{88C24F70-8521-4C87-A900-D18E30EED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3375" y="571500"/>
          <a:ext cx="8058150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FF"/>
                </a:solidFill>
                <a:round/>
                <a:headEnd/>
                <a:tailEnd/>
              </a:ln>
              <a:solidFill>
                <a:srgbClr val="FFFF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Reitings Grand Finālam</a:t>
          </a:r>
          <a:endParaRPr lang="ru-RU" sz="3600" kern="10" spc="0">
            <a:ln w="15875">
              <a:solidFill>
                <a:srgbClr val="0000FF"/>
              </a:solidFill>
              <a:round/>
              <a:headEnd/>
              <a:tailEnd/>
            </a:ln>
            <a:solidFill>
              <a:srgbClr val="FFFF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topLeftCell="A4" zoomScale="75" zoomScaleNormal="70" zoomScaleSheetLayoutView="75" workbookViewId="0">
      <selection activeCell="Q7" sqref="Q7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1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5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12</v>
      </c>
      <c r="L3" s="56" t="s">
        <v>10</v>
      </c>
      <c r="M3" s="57" t="s">
        <v>13</v>
      </c>
      <c r="N3" s="58" t="s">
        <v>11</v>
      </c>
    </row>
    <row r="4" spans="1:20" s="28" customFormat="1" ht="23.25" customHeight="1">
      <c r="A4" s="59">
        <v>1</v>
      </c>
      <c r="B4" s="53" t="str">
        <f>Rezultāti!B20</f>
        <v>Ģirts Priekulis</v>
      </c>
      <c r="C4" s="89" t="str">
        <f>Rezultāti!C20</f>
        <v>08B</v>
      </c>
      <c r="D4" s="89">
        <f>Rezultāti!D20</f>
        <v>0</v>
      </c>
      <c r="E4" s="89">
        <f>Rezultāti!E20</f>
        <v>244</v>
      </c>
      <c r="F4" s="89">
        <f>Rezultāti!F20</f>
        <v>264</v>
      </c>
      <c r="G4" s="89">
        <f>Rezultāti!G20</f>
        <v>275</v>
      </c>
      <c r="H4" s="89">
        <f>Rezultāti!H20</f>
        <v>246</v>
      </c>
      <c r="I4" s="89">
        <f>Rezultāti!I20</f>
        <v>254</v>
      </c>
      <c r="J4" s="89">
        <f>Rezultāti!J20</f>
        <v>1283</v>
      </c>
      <c r="K4" s="89">
        <f>Rezultāti!K20</f>
        <v>0</v>
      </c>
      <c r="L4" s="89">
        <f>Rezultāti!L20</f>
        <v>1283</v>
      </c>
      <c r="M4" s="89">
        <f>Rezultāti!M20</f>
        <v>256.60000000000002</v>
      </c>
      <c r="N4" s="62">
        <f>L4-L9</f>
        <v>174</v>
      </c>
      <c r="O4" s="146" t="s">
        <v>17</v>
      </c>
    </row>
    <row r="5" spans="1:20" s="28" customFormat="1" ht="23.25" customHeight="1">
      <c r="A5" s="60">
        <v>2</v>
      </c>
      <c r="B5" s="53" t="str">
        <f>Rezultāti!B11</f>
        <v>Toms Pultraks</v>
      </c>
      <c r="C5" s="89" t="str">
        <f>Rezultāti!C11</f>
        <v>05B</v>
      </c>
      <c r="D5" s="89">
        <f>Rezultāti!D11</f>
        <v>0</v>
      </c>
      <c r="E5" s="89">
        <f>Rezultāti!E11</f>
        <v>191</v>
      </c>
      <c r="F5" s="89">
        <f>Rezultāti!F11</f>
        <v>241</v>
      </c>
      <c r="G5" s="89">
        <f>Rezultāti!G11</f>
        <v>275</v>
      </c>
      <c r="H5" s="89">
        <f>Rezultāti!H11</f>
        <v>277</v>
      </c>
      <c r="I5" s="89">
        <f>Rezultāti!I11</f>
        <v>290</v>
      </c>
      <c r="J5" s="89">
        <f>Rezultāti!J11</f>
        <v>1274</v>
      </c>
      <c r="K5" s="89">
        <f>Rezultāti!K11</f>
        <v>0</v>
      </c>
      <c r="L5" s="89">
        <f>Rezultāti!L11</f>
        <v>1274</v>
      </c>
      <c r="M5" s="89">
        <f>Rezultāti!M11</f>
        <v>254.8</v>
      </c>
      <c r="N5" s="63">
        <f>L6-L9</f>
        <v>137</v>
      </c>
      <c r="O5" s="146"/>
    </row>
    <row r="6" spans="1:20" s="28" customFormat="1" ht="23.25" customHeight="1">
      <c r="A6" s="60">
        <v>3</v>
      </c>
      <c r="B6" s="53" t="str">
        <f>Rezultāti!B16</f>
        <v>Baiba Buša</v>
      </c>
      <c r="C6" s="89" t="str">
        <f>Rezultāti!C16</f>
        <v>07A</v>
      </c>
      <c r="D6" s="89">
        <f>Rezultāti!D16</f>
        <v>8</v>
      </c>
      <c r="E6" s="89">
        <f>Rezultāti!E16</f>
        <v>202</v>
      </c>
      <c r="F6" s="89">
        <f>Rezultāti!F16</f>
        <v>230</v>
      </c>
      <c r="G6" s="89">
        <f>Rezultāti!G16</f>
        <v>278</v>
      </c>
      <c r="H6" s="89">
        <f>Rezultāti!H16</f>
        <v>277</v>
      </c>
      <c r="I6" s="89">
        <f>Rezultāti!I16</f>
        <v>219</v>
      </c>
      <c r="J6" s="89">
        <f>Rezultāti!J16</f>
        <v>1206</v>
      </c>
      <c r="K6" s="89">
        <f>Rezultāti!K16</f>
        <v>40</v>
      </c>
      <c r="L6" s="89">
        <f>Rezultāti!L16</f>
        <v>1246</v>
      </c>
      <c r="M6" s="89">
        <f>Rezultāti!M16</f>
        <v>241.2</v>
      </c>
      <c r="N6" s="64">
        <f>L5-L9</f>
        <v>165</v>
      </c>
      <c r="O6" s="146"/>
    </row>
    <row r="7" spans="1:20" s="28" customFormat="1" ht="23.25" customHeight="1">
      <c r="A7" s="60">
        <v>4</v>
      </c>
      <c r="B7" s="53" t="str">
        <f>Rezultāti!B12</f>
        <v>Maksims Gerasimenko</v>
      </c>
      <c r="C7" s="89" t="str">
        <f>Rezultāti!C12</f>
        <v>05C</v>
      </c>
      <c r="D7" s="89">
        <f>Rezultāti!D12</f>
        <v>0</v>
      </c>
      <c r="E7" s="89">
        <f>Rezultāti!E12</f>
        <v>242</v>
      </c>
      <c r="F7" s="89">
        <f>Rezultāti!F12</f>
        <v>286</v>
      </c>
      <c r="G7" s="89">
        <f>Rezultāti!G12</f>
        <v>198</v>
      </c>
      <c r="H7" s="89">
        <f>Rezultāti!H12</f>
        <v>237</v>
      </c>
      <c r="I7" s="89">
        <f>Rezultāti!I12</f>
        <v>202</v>
      </c>
      <c r="J7" s="89">
        <f>Rezultāti!J12</f>
        <v>1165</v>
      </c>
      <c r="K7" s="89">
        <f>Rezultāti!K12</f>
        <v>0</v>
      </c>
      <c r="L7" s="89">
        <f>Rezultāti!L12</f>
        <v>1165</v>
      </c>
      <c r="M7" s="89">
        <f>Rezultāti!M12</f>
        <v>233</v>
      </c>
      <c r="N7" s="64">
        <f>L7-L9</f>
        <v>56</v>
      </c>
      <c r="O7" s="146"/>
    </row>
    <row r="8" spans="1:20" s="28" customFormat="1" ht="23.25" customHeight="1">
      <c r="A8" s="59">
        <v>5</v>
      </c>
      <c r="B8" s="53" t="str">
        <f>Rezultāti!B7</f>
        <v>Dmitrijs Dumcevs</v>
      </c>
      <c r="C8" s="89" t="str">
        <f>Rezultāti!C7</f>
        <v>04A</v>
      </c>
      <c r="D8" s="89">
        <f>Rezultāti!D7</f>
        <v>0</v>
      </c>
      <c r="E8" s="89">
        <f>Rezultāti!E7</f>
        <v>241</v>
      </c>
      <c r="F8" s="89">
        <f>Rezultāti!F7</f>
        <v>268</v>
      </c>
      <c r="G8" s="89">
        <f>Rezultāti!G7</f>
        <v>231</v>
      </c>
      <c r="H8" s="89">
        <f>Rezultāti!H7</f>
        <v>244</v>
      </c>
      <c r="I8" s="89">
        <f>Rezultāti!I7</f>
        <v>172</v>
      </c>
      <c r="J8" s="89">
        <f>Rezultāti!J7</f>
        <v>1156</v>
      </c>
      <c r="K8" s="89">
        <f>Rezultāti!K7</f>
        <v>0</v>
      </c>
      <c r="L8" s="89">
        <f>Rezultāti!L7</f>
        <v>1156</v>
      </c>
      <c r="M8" s="89">
        <f>Rezultāti!M7</f>
        <v>231.2</v>
      </c>
      <c r="N8" s="64">
        <f>L8-L9</f>
        <v>47</v>
      </c>
      <c r="O8" s="146"/>
    </row>
    <row r="9" spans="1:20" s="28" customFormat="1" ht="23.25" customHeight="1" thickBot="1">
      <c r="A9" s="61">
        <v>6</v>
      </c>
      <c r="B9" s="53" t="str">
        <f>Rezultāti!B9</f>
        <v>Dmitirjs Nikonovs</v>
      </c>
      <c r="C9" s="89" t="str">
        <f>Rezultāti!C9</f>
        <v>04C</v>
      </c>
      <c r="D9" s="89">
        <f>Rezultāti!D9</f>
        <v>0</v>
      </c>
      <c r="E9" s="89">
        <f>Rezultāti!E9</f>
        <v>204</v>
      </c>
      <c r="F9" s="89">
        <f>Rezultāti!F9</f>
        <v>217</v>
      </c>
      <c r="G9" s="89">
        <f>Rezultāti!G9</f>
        <v>188</v>
      </c>
      <c r="H9" s="89">
        <f>Rezultāti!H9</f>
        <v>266</v>
      </c>
      <c r="I9" s="89">
        <f>Rezultāti!I9</f>
        <v>234</v>
      </c>
      <c r="J9" s="89">
        <f>Rezultāti!J9</f>
        <v>1109</v>
      </c>
      <c r="K9" s="89">
        <f>Rezultāti!K9</f>
        <v>0</v>
      </c>
      <c r="L9" s="89">
        <f>Rezultāti!L9</f>
        <v>1109</v>
      </c>
      <c r="M9" s="89">
        <f>Rezultāti!M9</f>
        <v>221.8</v>
      </c>
      <c r="N9" s="65">
        <v>0</v>
      </c>
      <c r="O9" s="146"/>
    </row>
    <row r="10" spans="1:20" s="28" customFormat="1" ht="23.25" customHeight="1" thickTop="1">
      <c r="A10" s="47">
        <v>7</v>
      </c>
      <c r="B10" s="53" t="str">
        <f>Rezultāti!B8</f>
        <v>Artūrs Zavjalovs</v>
      </c>
      <c r="C10" s="89" t="str">
        <f>Rezultāti!C8</f>
        <v>04B</v>
      </c>
      <c r="D10" s="89">
        <f>Rezultāti!D8</f>
        <v>0</v>
      </c>
      <c r="E10" s="89">
        <f>Rezultāti!E8</f>
        <v>196</v>
      </c>
      <c r="F10" s="89">
        <f>Rezultāti!F8</f>
        <v>224</v>
      </c>
      <c r="G10" s="89">
        <f>Rezultāti!G8</f>
        <v>252</v>
      </c>
      <c r="H10" s="89">
        <f>Rezultāti!H8</f>
        <v>228</v>
      </c>
      <c r="I10" s="89">
        <f>Rezultāti!I8</f>
        <v>189</v>
      </c>
      <c r="J10" s="89">
        <f>Rezultāti!J8</f>
        <v>1089</v>
      </c>
      <c r="K10" s="89">
        <f>Rezultāti!K8</f>
        <v>0</v>
      </c>
      <c r="L10" s="89">
        <f>Rezultāti!L8</f>
        <v>1089</v>
      </c>
      <c r="M10" s="89">
        <f>Rezultāti!M8</f>
        <v>217.8</v>
      </c>
      <c r="N10" s="48">
        <f>L10-L9</f>
        <v>-20</v>
      </c>
      <c r="O10" s="146"/>
    </row>
    <row r="11" spans="1:20" s="28" customFormat="1" ht="23.25" customHeight="1">
      <c r="A11" s="49">
        <v>8</v>
      </c>
      <c r="B11" s="53" t="str">
        <f>Rezultāti!B18</f>
        <v>Andris Beļevičs</v>
      </c>
      <c r="C11" s="89" t="str">
        <f>Rezultāti!C18</f>
        <v>07C</v>
      </c>
      <c r="D11" s="89">
        <f>Rezultāti!D18</f>
        <v>0</v>
      </c>
      <c r="E11" s="89">
        <f>Rezultāti!E18</f>
        <v>260</v>
      </c>
      <c r="F11" s="89">
        <f>Rezultāti!F18</f>
        <v>176</v>
      </c>
      <c r="G11" s="89">
        <f>Rezultāti!G18</f>
        <v>158</v>
      </c>
      <c r="H11" s="89">
        <f>Rezultāti!H18</f>
        <v>220</v>
      </c>
      <c r="I11" s="89">
        <f>Rezultāti!I18</f>
        <v>264</v>
      </c>
      <c r="J11" s="89">
        <f>Rezultāti!J18</f>
        <v>1078</v>
      </c>
      <c r="K11" s="89">
        <f>Rezultāti!K18</f>
        <v>0</v>
      </c>
      <c r="L11" s="89">
        <f>Rezultāti!L18</f>
        <v>1078</v>
      </c>
      <c r="M11" s="89">
        <f>Rezultāti!M18</f>
        <v>215.6</v>
      </c>
      <c r="N11" s="50">
        <f>L11-L9</f>
        <v>-31</v>
      </c>
      <c r="O11" s="146"/>
    </row>
    <row r="12" spans="1:20" s="28" customFormat="1" ht="23.25" customHeight="1">
      <c r="A12" s="49">
        <v>9</v>
      </c>
      <c r="B12" s="53" t="str">
        <f>Rezultāti!B19</f>
        <v>Vladimirs Lagunovs</v>
      </c>
      <c r="C12" s="89" t="str">
        <f>Rezultāti!C19</f>
        <v>08A</v>
      </c>
      <c r="D12" s="89">
        <f>Rezultāti!D19</f>
        <v>0</v>
      </c>
      <c r="E12" s="89">
        <f>Rezultāti!E19</f>
        <v>215</v>
      </c>
      <c r="F12" s="89">
        <f>Rezultāti!F19</f>
        <v>200</v>
      </c>
      <c r="G12" s="89">
        <f>Rezultāti!G19</f>
        <v>213</v>
      </c>
      <c r="H12" s="89">
        <f>Rezultāti!H19</f>
        <v>235</v>
      </c>
      <c r="I12" s="89">
        <f>Rezultāti!I19</f>
        <v>190</v>
      </c>
      <c r="J12" s="89">
        <f>Rezultāti!J19</f>
        <v>1053</v>
      </c>
      <c r="K12" s="89">
        <f>Rezultāti!K19</f>
        <v>0</v>
      </c>
      <c r="L12" s="89">
        <f>Rezultāti!L19</f>
        <v>1053</v>
      </c>
      <c r="M12" s="89">
        <f>Rezultāti!M19</f>
        <v>210.6</v>
      </c>
      <c r="N12" s="50">
        <f>L12-L9</f>
        <v>-56</v>
      </c>
      <c r="O12" s="146"/>
    </row>
    <row r="13" spans="1:20" s="28" customFormat="1" ht="23.25" customHeight="1">
      <c r="A13" s="49">
        <v>10</v>
      </c>
      <c r="B13" s="53" t="str">
        <f>Rezultāti!B21</f>
        <v>Aleksandrs Aleksejevs</v>
      </c>
      <c r="C13" s="89" t="str">
        <f>Rezultāti!C21</f>
        <v>08C</v>
      </c>
      <c r="D13" s="89">
        <f>Rezultāti!D21</f>
        <v>0</v>
      </c>
      <c r="E13" s="89">
        <f>Rezultāti!E21</f>
        <v>238</v>
      </c>
      <c r="F13" s="89">
        <f>Rezultāti!F21</f>
        <v>244</v>
      </c>
      <c r="G13" s="89">
        <f>Rezultāti!G21</f>
        <v>219</v>
      </c>
      <c r="H13" s="89">
        <f>Rezultāti!H21</f>
        <v>149</v>
      </c>
      <c r="I13" s="89">
        <f>Rezultāti!I21</f>
        <v>177</v>
      </c>
      <c r="J13" s="89">
        <f>Rezultāti!J21</f>
        <v>1027</v>
      </c>
      <c r="K13" s="89">
        <f>Rezultāti!K21</f>
        <v>0</v>
      </c>
      <c r="L13" s="89">
        <f>Rezultāti!L21</f>
        <v>1027</v>
      </c>
      <c r="M13" s="89">
        <f>Rezultāti!M21</f>
        <v>205.4</v>
      </c>
      <c r="N13" s="50">
        <f>L13-L9</f>
        <v>-82</v>
      </c>
      <c r="O13" s="146"/>
    </row>
    <row r="14" spans="1:20" s="28" customFormat="1" ht="23.25" customHeight="1">
      <c r="A14" s="49">
        <v>11</v>
      </c>
      <c r="B14" s="53" t="str">
        <f>Rezultāti!B31</f>
        <v>Juris Olengovičs</v>
      </c>
      <c r="C14" s="89" t="str">
        <f>Rezultāti!C31</f>
        <v>12A</v>
      </c>
      <c r="D14" s="89">
        <f>Rezultāti!D31</f>
        <v>0</v>
      </c>
      <c r="E14" s="89">
        <f>Rezultāti!E31</f>
        <v>216</v>
      </c>
      <c r="F14" s="89">
        <f>Rezultāti!F31</f>
        <v>220</v>
      </c>
      <c r="G14" s="89">
        <f>Rezultāti!G31</f>
        <v>167</v>
      </c>
      <c r="H14" s="89">
        <f>Rezultāti!H31</f>
        <v>186</v>
      </c>
      <c r="I14" s="89">
        <f>Rezultāti!I31</f>
        <v>230</v>
      </c>
      <c r="J14" s="89">
        <f>Rezultāti!J31</f>
        <v>1019</v>
      </c>
      <c r="K14" s="89">
        <f>Rezultāti!K31</f>
        <v>0</v>
      </c>
      <c r="L14" s="89">
        <f>Rezultāti!L31</f>
        <v>1019</v>
      </c>
      <c r="M14" s="89">
        <f>Rezultāti!M31</f>
        <v>203.8</v>
      </c>
      <c r="N14" s="50">
        <f>L14-L9</f>
        <v>-90</v>
      </c>
      <c r="O14" s="146"/>
    </row>
    <row r="15" spans="1:20" s="28" customFormat="1" ht="23.25" customHeight="1">
      <c r="A15" s="49">
        <v>12</v>
      </c>
      <c r="B15" s="53" t="str">
        <f>Rezultāti!B17</f>
        <v>Matīss Murnieks</v>
      </c>
      <c r="C15" s="89" t="str">
        <f>Rezultāti!C17</f>
        <v>07B</v>
      </c>
      <c r="D15" s="89">
        <f>Rezultāti!D17</f>
        <v>0</v>
      </c>
      <c r="E15" s="89">
        <f>Rezultāti!E17</f>
        <v>188</v>
      </c>
      <c r="F15" s="89">
        <f>Rezultāti!F17</f>
        <v>244</v>
      </c>
      <c r="G15" s="89">
        <f>Rezultāti!G17</f>
        <v>160</v>
      </c>
      <c r="H15" s="89">
        <f>Rezultāti!H17</f>
        <v>201</v>
      </c>
      <c r="I15" s="89">
        <f>Rezultāti!I17</f>
        <v>209</v>
      </c>
      <c r="J15" s="89">
        <f>Rezultāti!J17</f>
        <v>1002</v>
      </c>
      <c r="K15" s="89">
        <f>Rezultāti!K17</f>
        <v>0</v>
      </c>
      <c r="L15" s="89">
        <f>Rezultāti!L17</f>
        <v>1002</v>
      </c>
      <c r="M15" s="89">
        <f>Rezultāti!M17</f>
        <v>200.4</v>
      </c>
      <c r="N15" s="50">
        <f>L15-L9</f>
        <v>-107</v>
      </c>
      <c r="O15" s="146"/>
    </row>
    <row r="16" spans="1:20" s="28" customFormat="1" ht="23.25" customHeight="1">
      <c r="A16" s="49">
        <v>13</v>
      </c>
      <c r="B16" s="53" t="str">
        <f>Rezultāti!B14</f>
        <v>Vladislavs Saveljevs</v>
      </c>
      <c r="C16" s="89" t="str">
        <f>Rezultāti!C14</f>
        <v>06B</v>
      </c>
      <c r="D16" s="89">
        <f>Rezultāti!D14</f>
        <v>0</v>
      </c>
      <c r="E16" s="89">
        <f>Rezultāti!E14</f>
        <v>219</v>
      </c>
      <c r="F16" s="89">
        <f>Rezultāti!F14</f>
        <v>211</v>
      </c>
      <c r="G16" s="89">
        <f>Rezultāti!G14</f>
        <v>226</v>
      </c>
      <c r="H16" s="89">
        <f>Rezultāti!H14</f>
        <v>195</v>
      </c>
      <c r="I16" s="89">
        <f>Rezultāti!I14</f>
        <v>148</v>
      </c>
      <c r="J16" s="89">
        <f>Rezultāti!J14</f>
        <v>999</v>
      </c>
      <c r="K16" s="89">
        <f>Rezultāti!K14</f>
        <v>0</v>
      </c>
      <c r="L16" s="89">
        <f>Rezultāti!L14</f>
        <v>999</v>
      </c>
      <c r="M16" s="89">
        <f>Rezultāti!M14</f>
        <v>199.8</v>
      </c>
      <c r="N16" s="50">
        <f>L16-L9</f>
        <v>-110</v>
      </c>
      <c r="O16" s="146"/>
    </row>
    <row r="17" spans="1:20" s="28" customFormat="1" ht="23.25" customHeight="1">
      <c r="A17" s="49">
        <v>14</v>
      </c>
      <c r="B17" s="53" t="str">
        <f>Rezultāti!B25</f>
        <v>Aleksandrs Titkovs</v>
      </c>
      <c r="C17" s="89" t="str">
        <f>Rezultāti!C25</f>
        <v>10A</v>
      </c>
      <c r="D17" s="89">
        <f>Rezultāti!D25</f>
        <v>0</v>
      </c>
      <c r="E17" s="89">
        <f>Rezultāti!E25</f>
        <v>165</v>
      </c>
      <c r="F17" s="89">
        <f>Rezultāti!F25</f>
        <v>208</v>
      </c>
      <c r="G17" s="89">
        <f>Rezultāti!G25</f>
        <v>208</v>
      </c>
      <c r="H17" s="89">
        <f>Rezultāti!H25</f>
        <v>180</v>
      </c>
      <c r="I17" s="89">
        <f>Rezultāti!I25</f>
        <v>192</v>
      </c>
      <c r="J17" s="89">
        <f>Rezultāti!J25</f>
        <v>953</v>
      </c>
      <c r="K17" s="89">
        <f>Rezultāti!K25</f>
        <v>0</v>
      </c>
      <c r="L17" s="89">
        <f>Rezultāti!L25</f>
        <v>953</v>
      </c>
      <c r="M17" s="89">
        <f>Rezultāti!M25</f>
        <v>190.6</v>
      </c>
      <c r="N17" s="50">
        <f>L17-L9</f>
        <v>-156</v>
      </c>
      <c r="O17" s="146"/>
    </row>
    <row r="18" spans="1:20" s="28" customFormat="1" ht="23.25" customHeight="1">
      <c r="A18" s="49">
        <v>15</v>
      </c>
      <c r="B18" s="53" t="str">
        <f>Rezultāti!B15</f>
        <v>Mārtiņš Martinsons</v>
      </c>
      <c r="C18" s="89" t="str">
        <f>Rezultāti!C15</f>
        <v>06C</v>
      </c>
      <c r="D18" s="89">
        <f>Rezultāti!D15</f>
        <v>0</v>
      </c>
      <c r="E18" s="89">
        <f>Rezultāti!E15</f>
        <v>164</v>
      </c>
      <c r="F18" s="89">
        <f>Rezultāti!F15</f>
        <v>227</v>
      </c>
      <c r="G18" s="89">
        <f>Rezultāti!G15</f>
        <v>223</v>
      </c>
      <c r="H18" s="89">
        <f>Rezultāti!H15</f>
        <v>157</v>
      </c>
      <c r="I18" s="89">
        <f>Rezultāti!I15</f>
        <v>161</v>
      </c>
      <c r="J18" s="89">
        <f>Rezultāti!J15</f>
        <v>932</v>
      </c>
      <c r="K18" s="89">
        <f>Rezultāti!K15</f>
        <v>0</v>
      </c>
      <c r="L18" s="89">
        <f>Rezultāti!L15</f>
        <v>932</v>
      </c>
      <c r="M18" s="89">
        <f>Rezultāti!M15</f>
        <v>186.4</v>
      </c>
      <c r="N18" s="50">
        <f>L18-L9</f>
        <v>-177</v>
      </c>
      <c r="O18" s="146"/>
    </row>
    <row r="19" spans="1:20" s="28" customFormat="1" ht="23.25" customHeight="1">
      <c r="A19" s="49">
        <v>16</v>
      </c>
      <c r="B19" s="53" t="str">
        <f>Rezultāti!B29</f>
        <v>Māris Dukurs</v>
      </c>
      <c r="C19" s="89" t="str">
        <f>Rezultāti!C29</f>
        <v>11B</v>
      </c>
      <c r="D19" s="89">
        <f>Rezultāti!D29</f>
        <v>0</v>
      </c>
      <c r="E19" s="89">
        <f>Rezultāti!E29</f>
        <v>204</v>
      </c>
      <c r="F19" s="89">
        <f>Rezultāti!F29</f>
        <v>163</v>
      </c>
      <c r="G19" s="89">
        <f>Rezultāti!G29</f>
        <v>220</v>
      </c>
      <c r="H19" s="89">
        <f>Rezultāti!H29</f>
        <v>198</v>
      </c>
      <c r="I19" s="89">
        <f>Rezultāti!I29</f>
        <v>124</v>
      </c>
      <c r="J19" s="89">
        <f>Rezultāti!J29</f>
        <v>909</v>
      </c>
      <c r="K19" s="89">
        <f>Rezultāti!K29</f>
        <v>0</v>
      </c>
      <c r="L19" s="89">
        <f>Rezultāti!L29</f>
        <v>909</v>
      </c>
      <c r="M19" s="89">
        <f>Rezultāti!M29</f>
        <v>181.8</v>
      </c>
      <c r="N19" s="50">
        <f>L19-L9</f>
        <v>-200</v>
      </c>
      <c r="O19" s="146"/>
      <c r="Q19"/>
      <c r="R19"/>
      <c r="S19"/>
    </row>
    <row r="20" spans="1:20" s="28" customFormat="1" ht="23.25" customHeight="1">
      <c r="A20" s="49">
        <v>17</v>
      </c>
      <c r="B20" s="53" t="str">
        <f>Rezultāti!B4</f>
        <v>Evija Vende-Priekule</v>
      </c>
      <c r="C20" s="89" t="str">
        <f>Rezultāti!C4</f>
        <v>03A</v>
      </c>
      <c r="D20" s="89">
        <f>Rezultāti!D4</f>
        <v>8</v>
      </c>
      <c r="E20" s="89">
        <f>Rezultāti!E4</f>
        <v>170</v>
      </c>
      <c r="F20" s="89">
        <f>Rezultāti!F4</f>
        <v>184</v>
      </c>
      <c r="G20" s="89">
        <f>Rezultāti!G4</f>
        <v>130</v>
      </c>
      <c r="H20" s="89">
        <f>Rezultāti!H4</f>
        <v>216</v>
      </c>
      <c r="I20" s="89">
        <f>Rezultāti!I4</f>
        <v>162</v>
      </c>
      <c r="J20" s="89">
        <f>Rezultāti!J4</f>
        <v>862</v>
      </c>
      <c r="K20" s="89">
        <f>Rezultāti!K4</f>
        <v>40</v>
      </c>
      <c r="L20" s="89">
        <f>Rezultāti!L4</f>
        <v>902</v>
      </c>
      <c r="M20" s="89">
        <f>Rezultāti!M4</f>
        <v>172.4</v>
      </c>
      <c r="N20" s="50">
        <f>L20-L9</f>
        <v>-207</v>
      </c>
      <c r="O20" s="146"/>
      <c r="Q20"/>
      <c r="R20"/>
      <c r="S20"/>
    </row>
    <row r="21" spans="1:20" s="28" customFormat="1" ht="23.25" customHeight="1">
      <c r="A21" s="49">
        <v>18</v>
      </c>
      <c r="B21" s="53" t="str">
        <f>Rezultāti!B5</f>
        <v>Sigutis Briedis</v>
      </c>
      <c r="C21" s="89" t="str">
        <f>Rezultāti!C5</f>
        <v>03B</v>
      </c>
      <c r="D21" s="89">
        <f>Rezultāti!D5</f>
        <v>0</v>
      </c>
      <c r="E21" s="89">
        <f>Rezultāti!E5</f>
        <v>200</v>
      </c>
      <c r="F21" s="89">
        <f>Rezultāti!F5</f>
        <v>180</v>
      </c>
      <c r="G21" s="89">
        <f>Rezultāti!G5</f>
        <v>173</v>
      </c>
      <c r="H21" s="89">
        <f>Rezultāti!H5</f>
        <v>145</v>
      </c>
      <c r="I21" s="89">
        <f>Rezultāti!I5</f>
        <v>202</v>
      </c>
      <c r="J21" s="89">
        <f>Rezultāti!J5</f>
        <v>900</v>
      </c>
      <c r="K21" s="89">
        <f>Rezultāti!K5</f>
        <v>0</v>
      </c>
      <c r="L21" s="89">
        <f>Rezultāti!L5</f>
        <v>900</v>
      </c>
      <c r="M21" s="89">
        <f>Rezultāti!M5</f>
        <v>180</v>
      </c>
      <c r="N21" s="50">
        <f>L21-L9</f>
        <v>-209</v>
      </c>
      <c r="O21" s="146"/>
      <c r="Q21"/>
      <c r="R21"/>
      <c r="S21"/>
      <c r="T21"/>
    </row>
    <row r="22" spans="1:20" s="28" customFormat="1" ht="23.25" customHeight="1">
      <c r="A22" s="49">
        <v>19</v>
      </c>
      <c r="B22" s="53" t="str">
        <f>Rezultāti!B28</f>
        <v>Valerijs Nizkodubovs</v>
      </c>
      <c r="C22" s="89" t="str">
        <f>Rezultāti!C28</f>
        <v>11A</v>
      </c>
      <c r="D22" s="89">
        <f>Rezultāti!D28</f>
        <v>0</v>
      </c>
      <c r="E22" s="89">
        <f>Rezultāti!E28</f>
        <v>209</v>
      </c>
      <c r="F22" s="89">
        <f>Rezultāti!F28</f>
        <v>162</v>
      </c>
      <c r="G22" s="89">
        <f>Rezultāti!G28</f>
        <v>158</v>
      </c>
      <c r="H22" s="89">
        <f>Rezultāti!H28</f>
        <v>211</v>
      </c>
      <c r="I22" s="89">
        <f>Rezultāti!I28</f>
        <v>152</v>
      </c>
      <c r="J22" s="89">
        <f>Rezultāti!J28</f>
        <v>892</v>
      </c>
      <c r="K22" s="89">
        <f>Rezultāti!K28</f>
        <v>0</v>
      </c>
      <c r="L22" s="89">
        <f>Rezultāti!L28</f>
        <v>892</v>
      </c>
      <c r="M22" s="89">
        <f>Rezultāti!M28</f>
        <v>178.4</v>
      </c>
      <c r="N22" s="50">
        <f>L22-L9</f>
        <v>-217</v>
      </c>
      <c r="O22" s="146"/>
      <c r="Q22"/>
      <c r="R22"/>
      <c r="S22"/>
      <c r="T22"/>
    </row>
    <row r="23" spans="1:20" s="28" customFormat="1" ht="23.25" customHeight="1">
      <c r="A23" s="49">
        <v>20</v>
      </c>
      <c r="B23" s="53" t="str">
        <f>Rezultāti!B13</f>
        <v>Mārtiņš Vitols</v>
      </c>
      <c r="C23" s="89" t="str">
        <f>Rezultāti!C13</f>
        <v>06A</v>
      </c>
      <c r="D23" s="89">
        <f>Rezultāti!D13</f>
        <v>0</v>
      </c>
      <c r="E23" s="89">
        <f>Rezultāti!E13</f>
        <v>129</v>
      </c>
      <c r="F23" s="89">
        <f>Rezultāti!F13</f>
        <v>188</v>
      </c>
      <c r="G23" s="89">
        <f>Rezultāti!G13</f>
        <v>162</v>
      </c>
      <c r="H23" s="89">
        <f>Rezultāti!H13</f>
        <v>205</v>
      </c>
      <c r="I23" s="89">
        <f>Rezultāti!I13</f>
        <v>197</v>
      </c>
      <c r="J23" s="89">
        <f>Rezultāti!J13</f>
        <v>881</v>
      </c>
      <c r="K23" s="89">
        <f>Rezultāti!K13</f>
        <v>0</v>
      </c>
      <c r="L23" s="89">
        <f>Rezultāti!L13</f>
        <v>881</v>
      </c>
      <c r="M23" s="89">
        <f>Rezultāti!M13</f>
        <v>176.2</v>
      </c>
      <c r="N23" s="50">
        <f>L23-L9</f>
        <v>-228</v>
      </c>
      <c r="O23" s="146"/>
      <c r="Q23"/>
      <c r="R23"/>
      <c r="S23"/>
      <c r="T23"/>
    </row>
    <row r="24" spans="1:20" s="28" customFormat="1" ht="23.25" customHeight="1">
      <c r="A24" s="49">
        <v>21</v>
      </c>
      <c r="B24" s="53" t="str">
        <f>Rezultāti!B22</f>
        <v>Dāvis Šipkevičs</v>
      </c>
      <c r="C24" s="89" t="str">
        <f>Rezultāti!C22</f>
        <v>09A</v>
      </c>
      <c r="D24" s="89">
        <f>Rezultāti!D22</f>
        <v>8</v>
      </c>
      <c r="E24" s="89">
        <f>Rezultāti!E22</f>
        <v>163</v>
      </c>
      <c r="F24" s="89">
        <f>Rezultāti!F22</f>
        <v>166</v>
      </c>
      <c r="G24" s="89">
        <f>Rezultāti!G22</f>
        <v>127</v>
      </c>
      <c r="H24" s="89">
        <f>Rezultāti!H22</f>
        <v>216</v>
      </c>
      <c r="I24" s="89">
        <f>Rezultāti!I22</f>
        <v>135</v>
      </c>
      <c r="J24" s="89">
        <f>Rezultāti!J22</f>
        <v>807</v>
      </c>
      <c r="K24" s="89">
        <f>Rezultāti!K22</f>
        <v>40</v>
      </c>
      <c r="L24" s="89">
        <f>Rezultāti!L22</f>
        <v>847</v>
      </c>
      <c r="M24" s="89">
        <f>Rezultāti!M22</f>
        <v>161.4</v>
      </c>
      <c r="N24" s="50">
        <f>L24-L9</f>
        <v>-262</v>
      </c>
      <c r="O24" s="146"/>
      <c r="Q24"/>
      <c r="R24"/>
      <c r="S24"/>
      <c r="T24"/>
    </row>
    <row r="25" spans="1:20" s="28" customFormat="1" ht="23.25" customHeight="1">
      <c r="A25" s="49">
        <v>22</v>
      </c>
      <c r="B25" s="53" t="str">
        <f>Rezultāti!B10</f>
        <v>Sanita Roze</v>
      </c>
      <c r="C25" s="89" t="str">
        <f>Rezultāti!C10</f>
        <v>05A</v>
      </c>
      <c r="D25" s="89">
        <f>Rezultāti!D10</f>
        <v>8</v>
      </c>
      <c r="E25" s="89">
        <f>Rezultāti!E10</f>
        <v>120</v>
      </c>
      <c r="F25" s="89">
        <f>Rezultāti!F10</f>
        <v>134</v>
      </c>
      <c r="G25" s="89">
        <f>Rezultāti!G10</f>
        <v>178</v>
      </c>
      <c r="H25" s="89">
        <f>Rezultāti!H10</f>
        <v>177</v>
      </c>
      <c r="I25" s="89">
        <f>Rezultāti!I10</f>
        <v>176</v>
      </c>
      <c r="J25" s="89">
        <f>Rezultāti!J10</f>
        <v>785</v>
      </c>
      <c r="K25" s="89">
        <f>Rezultāti!K10</f>
        <v>40</v>
      </c>
      <c r="L25" s="89">
        <f>Rezultāti!L10</f>
        <v>825</v>
      </c>
      <c r="M25" s="89">
        <f>Rezultāti!M10</f>
        <v>157</v>
      </c>
      <c r="N25" s="50">
        <f>L25-L9</f>
        <v>-284</v>
      </c>
      <c r="O25" s="146"/>
      <c r="Q25"/>
      <c r="R25"/>
      <c r="S25"/>
      <c r="T25"/>
    </row>
    <row r="26" spans="1:20" s="28" customFormat="1" ht="23.25" customHeight="1">
      <c r="A26" s="49">
        <v>23</v>
      </c>
      <c r="B26" s="53" t="str">
        <f>Rezultāti!B27</f>
        <v>Karina Petrova</v>
      </c>
      <c r="C26" s="89" t="str">
        <f>Rezultāti!C27</f>
        <v>10C</v>
      </c>
      <c r="D26" s="89">
        <f>Rezultāti!D27</f>
        <v>8</v>
      </c>
      <c r="E26" s="89">
        <f>Rezultāti!E27</f>
        <v>187</v>
      </c>
      <c r="F26" s="89">
        <f>Rezultāti!F27</f>
        <v>149</v>
      </c>
      <c r="G26" s="89">
        <f>Rezultāti!G27</f>
        <v>175</v>
      </c>
      <c r="H26" s="89">
        <f>Rezultāti!H27</f>
        <v>127</v>
      </c>
      <c r="I26" s="89">
        <f>Rezultāti!I27</f>
        <v>135</v>
      </c>
      <c r="J26" s="89">
        <f>Rezultāti!J27</f>
        <v>773</v>
      </c>
      <c r="K26" s="89">
        <f>Rezultāti!K27</f>
        <v>40</v>
      </c>
      <c r="L26" s="89">
        <f>Rezultāti!L27</f>
        <v>813</v>
      </c>
      <c r="M26" s="89">
        <f>Rezultāti!M27</f>
        <v>154.6</v>
      </c>
      <c r="N26" s="50">
        <f t="shared" ref="N26:N38" si="0">L26-L9</f>
        <v>-296</v>
      </c>
      <c r="O26" s="146"/>
      <c r="Q26"/>
      <c r="R26"/>
      <c r="S26"/>
      <c r="T26"/>
    </row>
    <row r="27" spans="1:20" s="28" customFormat="1" ht="23.25" customHeight="1">
      <c r="A27" s="49">
        <v>24</v>
      </c>
      <c r="B27" s="53" t="str">
        <f>Rezultāti!B33</f>
        <v>Olga Morozova</v>
      </c>
      <c r="C27" s="89" t="str">
        <f>Rezultāti!C33</f>
        <v>12C</v>
      </c>
      <c r="D27" s="89">
        <f>Rezultāti!D33</f>
        <v>8</v>
      </c>
      <c r="E27" s="89">
        <f>Rezultāti!E33</f>
        <v>195</v>
      </c>
      <c r="F27" s="89">
        <f>Rezultāti!F33</f>
        <v>124</v>
      </c>
      <c r="G27" s="89">
        <f>Rezultāti!G33</f>
        <v>175</v>
      </c>
      <c r="H27" s="89">
        <f>Rezultāti!H33</f>
        <v>103</v>
      </c>
      <c r="I27" s="89">
        <f>Rezultāti!I33</f>
        <v>142</v>
      </c>
      <c r="J27" s="89">
        <f>Rezultāti!J33</f>
        <v>739</v>
      </c>
      <c r="K27" s="89">
        <f>Rezultāti!K33</f>
        <v>40</v>
      </c>
      <c r="L27" s="89">
        <f>Rezultāti!L33</f>
        <v>779</v>
      </c>
      <c r="M27" s="89">
        <f>Rezultāti!M33</f>
        <v>147.80000000000001</v>
      </c>
      <c r="N27" s="50">
        <f t="shared" si="0"/>
        <v>-310</v>
      </c>
      <c r="O27" s="146"/>
      <c r="Q27"/>
      <c r="R27"/>
      <c r="S27"/>
      <c r="T27"/>
    </row>
    <row r="28" spans="1:20" s="28" customFormat="1" ht="19.8">
      <c r="A28" s="49">
        <v>25</v>
      </c>
      <c r="B28" s="53" t="str">
        <f>Rezultāti!B32</f>
        <v>Edgars Jofe</v>
      </c>
      <c r="C28" s="89" t="str">
        <f>Rezultāti!C32</f>
        <v>12B</v>
      </c>
      <c r="D28" s="89">
        <f>Rezultāti!D32</f>
        <v>0</v>
      </c>
      <c r="E28" s="89">
        <f>Rezultāti!E32</f>
        <v>167</v>
      </c>
      <c r="F28" s="89">
        <f>Rezultāti!F32</f>
        <v>166</v>
      </c>
      <c r="G28" s="89">
        <f>Rezultāti!G32</f>
        <v>109</v>
      </c>
      <c r="H28" s="89">
        <f>Rezultāti!H32</f>
        <v>153</v>
      </c>
      <c r="I28" s="89">
        <f>Rezultāti!I32</f>
        <v>157</v>
      </c>
      <c r="J28" s="89">
        <f>Rezultāti!J32</f>
        <v>752</v>
      </c>
      <c r="K28" s="89">
        <f>Rezultāti!K32</f>
        <v>0</v>
      </c>
      <c r="L28" s="89">
        <f>Rezultāti!L32</f>
        <v>752</v>
      </c>
      <c r="M28" s="89">
        <f>Rezultāti!M32</f>
        <v>150.4</v>
      </c>
      <c r="N28" s="50">
        <f t="shared" si="0"/>
        <v>-326</v>
      </c>
      <c r="O28" s="90"/>
      <c r="Q28"/>
      <c r="R28"/>
      <c r="S28"/>
      <c r="T28"/>
    </row>
    <row r="29" spans="1:20" s="28" customFormat="1" ht="19.8">
      <c r="A29" s="49">
        <v>26</v>
      </c>
      <c r="B29" s="53" t="str">
        <f>Rezultāti!B24</f>
        <v>Maksims Jefimovs</v>
      </c>
      <c r="C29" s="89" t="str">
        <f>Rezultāti!C24</f>
        <v>09C</v>
      </c>
      <c r="D29" s="89">
        <f>Rezultāti!D24</f>
        <v>0</v>
      </c>
      <c r="E29" s="89">
        <f>Rezultāti!E24</f>
        <v>133</v>
      </c>
      <c r="F29" s="89">
        <f>Rezultāti!F24</f>
        <v>110</v>
      </c>
      <c r="G29" s="89">
        <f>Rezultāti!G24</f>
        <v>116</v>
      </c>
      <c r="H29" s="89">
        <f>Rezultāti!H24</f>
        <v>211</v>
      </c>
      <c r="I29" s="89">
        <f>Rezultāti!I24</f>
        <v>143</v>
      </c>
      <c r="J29" s="89">
        <f>Rezultāti!J24</f>
        <v>713</v>
      </c>
      <c r="K29" s="89">
        <f>Rezultāti!K24</f>
        <v>0</v>
      </c>
      <c r="L29" s="89">
        <f>Rezultāti!L24</f>
        <v>713</v>
      </c>
      <c r="M29" s="89">
        <f>Rezultāti!M24</f>
        <v>142.6</v>
      </c>
      <c r="N29" s="50">
        <f t="shared" si="0"/>
        <v>-340</v>
      </c>
      <c r="O29" s="90"/>
      <c r="Q29"/>
      <c r="R29"/>
      <c r="S29"/>
      <c r="T29"/>
    </row>
    <row r="30" spans="1:20" s="28" customFormat="1" ht="19.8">
      <c r="A30" s="49">
        <v>27</v>
      </c>
      <c r="B30" s="53" t="str">
        <f>Rezultāti!B23</f>
        <v>Alla Karpunina</v>
      </c>
      <c r="C30" s="89" t="str">
        <f>Rezultāti!C23</f>
        <v>09B</v>
      </c>
      <c r="D30" s="89">
        <f>Rezultāti!D23</f>
        <v>8</v>
      </c>
      <c r="E30" s="89">
        <f>Rezultāti!E23</f>
        <v>121</v>
      </c>
      <c r="F30" s="89">
        <f>Rezultāti!F23</f>
        <v>168</v>
      </c>
      <c r="G30" s="89">
        <f>Rezultāti!G23</f>
        <v>123</v>
      </c>
      <c r="H30" s="89">
        <f>Rezultāti!H23</f>
        <v>123</v>
      </c>
      <c r="I30" s="89">
        <f>Rezultāti!I23</f>
        <v>114</v>
      </c>
      <c r="J30" s="89">
        <f>Rezultāti!J23</f>
        <v>649</v>
      </c>
      <c r="K30" s="89">
        <f>Rezultāti!K23</f>
        <v>40</v>
      </c>
      <c r="L30" s="89">
        <f>Rezultāti!L23</f>
        <v>689</v>
      </c>
      <c r="M30" s="89">
        <f>Rezultāti!M23</f>
        <v>129.80000000000001</v>
      </c>
      <c r="N30" s="50">
        <f t="shared" si="0"/>
        <v>-338</v>
      </c>
      <c r="O30" s="90"/>
      <c r="Q30"/>
      <c r="R30"/>
      <c r="S30"/>
      <c r="T30"/>
    </row>
    <row r="31" spans="1:20" s="28" customFormat="1" ht="19.8">
      <c r="A31" s="49">
        <v>28</v>
      </c>
      <c r="B31" s="53" t="str">
        <f>Rezultāti!B6</f>
        <v>Gatis Ruļuks</v>
      </c>
      <c r="C31" s="89" t="str">
        <f>Rezultāti!C6</f>
        <v>03C</v>
      </c>
      <c r="D31" s="89">
        <f>Rezultāti!D6</f>
        <v>0</v>
      </c>
      <c r="E31" s="89">
        <f>Rezultāti!E6</f>
        <v>132</v>
      </c>
      <c r="F31" s="89">
        <f>Rezultāti!F6</f>
        <v>149</v>
      </c>
      <c r="G31" s="89">
        <f>Rezultāti!G6</f>
        <v>122</v>
      </c>
      <c r="H31" s="89">
        <f>Rezultāti!H6</f>
        <v>118</v>
      </c>
      <c r="I31" s="89">
        <f>Rezultāti!I6</f>
        <v>79</v>
      </c>
      <c r="J31" s="89">
        <f>Rezultāti!J6</f>
        <v>600</v>
      </c>
      <c r="K31" s="89">
        <f>Rezultāti!K6</f>
        <v>0</v>
      </c>
      <c r="L31" s="89">
        <f>Rezultāti!L6</f>
        <v>600</v>
      </c>
      <c r="M31" s="89">
        <f>Rezultāti!M6</f>
        <v>120</v>
      </c>
      <c r="N31" s="50">
        <f t="shared" si="0"/>
        <v>-419</v>
      </c>
      <c r="O31" s="90"/>
      <c r="Q31"/>
      <c r="R31"/>
      <c r="S31"/>
      <c r="T31"/>
    </row>
    <row r="32" spans="1:20" ht="19.8">
      <c r="A32" s="49">
        <v>29</v>
      </c>
      <c r="B32" s="53" t="str">
        <f>Rezultāti!B26</f>
        <v>Marika Mosina</v>
      </c>
      <c r="C32" s="89" t="str">
        <f>Rezultāti!C26</f>
        <v>10B</v>
      </c>
      <c r="D32" s="89">
        <f>Rezultāti!D26</f>
        <v>8</v>
      </c>
      <c r="E32" s="89">
        <f>Rezultāti!E26</f>
        <v>133</v>
      </c>
      <c r="F32" s="89">
        <f>Rezultāti!F26</f>
        <v>108</v>
      </c>
      <c r="G32" s="89">
        <f>Rezultāti!G26</f>
        <v>70</v>
      </c>
      <c r="H32" s="89">
        <f>Rezultāti!H26</f>
        <v>104</v>
      </c>
      <c r="I32" s="89">
        <f>Rezultāti!I26</f>
        <v>125</v>
      </c>
      <c r="J32" s="89">
        <f>Rezultāti!J26</f>
        <v>540</v>
      </c>
      <c r="K32" s="89">
        <f>Rezultāti!K26</f>
        <v>40</v>
      </c>
      <c r="L32" s="89">
        <f>Rezultāti!L26</f>
        <v>580</v>
      </c>
      <c r="M32" s="89">
        <f>Rezultāti!M26</f>
        <v>108</v>
      </c>
      <c r="N32" s="50">
        <f t="shared" si="0"/>
        <v>-422</v>
      </c>
    </row>
    <row r="33" spans="1:14" ht="19.8">
      <c r="A33" s="49">
        <v>30</v>
      </c>
      <c r="B33" s="53" t="str">
        <f>Rezultāti!B30</f>
        <v>Edgars Poišs</v>
      </c>
      <c r="C33" s="89" t="str">
        <f>Rezultāti!C30</f>
        <v>11C</v>
      </c>
      <c r="D33" s="89">
        <f>Rezultāti!D30</f>
        <v>0</v>
      </c>
      <c r="E33" s="89">
        <f>Rezultāti!E30</f>
        <v>200</v>
      </c>
      <c r="F33" s="89">
        <f>Rezultāti!F30</f>
        <v>153</v>
      </c>
      <c r="G33" s="89">
        <f>Rezultāti!G30</f>
        <v>0</v>
      </c>
      <c r="H33" s="89">
        <f>Rezultāti!H30</f>
        <v>0</v>
      </c>
      <c r="I33" s="89">
        <f>Rezultāti!I30</f>
        <v>0</v>
      </c>
      <c r="J33" s="89">
        <f>Rezultāti!J30</f>
        <v>353</v>
      </c>
      <c r="K33" s="89">
        <f>Rezultāti!K30</f>
        <v>0</v>
      </c>
      <c r="L33" s="89">
        <f>Rezultāti!L30</f>
        <v>353</v>
      </c>
      <c r="M33" s="89">
        <f>Rezultāti!M30</f>
        <v>70.599999999999994</v>
      </c>
      <c r="N33" s="50">
        <f t="shared" si="0"/>
        <v>-646</v>
      </c>
    </row>
    <row r="34" spans="1:14" ht="2.25" customHeight="1">
      <c r="A34" s="49">
        <v>31</v>
      </c>
      <c r="B34" s="53">
        <f>Rezultāti!B34</f>
        <v>0</v>
      </c>
      <c r="C34" s="89">
        <f>Rezultāti!C34</f>
        <v>0</v>
      </c>
      <c r="D34" s="89">
        <f>Rezultāti!D34</f>
        <v>0</v>
      </c>
      <c r="E34" s="89">
        <f>Rezultāti!E34</f>
        <v>0</v>
      </c>
      <c r="F34" s="89">
        <f>Rezultāti!F34</f>
        <v>0</v>
      </c>
      <c r="G34" s="89">
        <f>Rezultāti!G34</f>
        <v>0</v>
      </c>
      <c r="H34" s="89">
        <f>Rezultāti!H34</f>
        <v>0</v>
      </c>
      <c r="I34" s="89">
        <f>Rezultāti!I34</f>
        <v>0</v>
      </c>
      <c r="J34" s="89">
        <f>Rezultāti!J34</f>
        <v>0</v>
      </c>
      <c r="K34" s="89">
        <f>Rezultāti!K34</f>
        <v>0</v>
      </c>
      <c r="L34" s="89">
        <f>Rezultāti!L34</f>
        <v>0</v>
      </c>
      <c r="M34" s="89" t="e">
        <f>Rezultāti!M34</f>
        <v>#DIV/0!</v>
      </c>
      <c r="N34" s="50">
        <f t="shared" si="0"/>
        <v>-953</v>
      </c>
    </row>
    <row r="35" spans="1:14" ht="19.8" hidden="1">
      <c r="A35" s="49">
        <v>32</v>
      </c>
      <c r="B35" s="53">
        <f>Rezultāti!B35</f>
        <v>0</v>
      </c>
      <c r="C35" s="89">
        <f>Rezultāti!C35</f>
        <v>0</v>
      </c>
      <c r="D35" s="89">
        <f>Rezultāti!D35</f>
        <v>0</v>
      </c>
      <c r="E35" s="89">
        <f>Rezultāti!E35</f>
        <v>0</v>
      </c>
      <c r="F35" s="89">
        <f>Rezultāti!F35</f>
        <v>0</v>
      </c>
      <c r="G35" s="89">
        <f>Rezultāti!G35</f>
        <v>0</v>
      </c>
      <c r="H35" s="89">
        <f>Rezultāti!H35</f>
        <v>0</v>
      </c>
      <c r="I35" s="89">
        <f>Rezultāti!I35</f>
        <v>0</v>
      </c>
      <c r="J35" s="89">
        <f>Rezultāti!J35</f>
        <v>0</v>
      </c>
      <c r="K35" s="89">
        <f>Rezultāti!K35</f>
        <v>0</v>
      </c>
      <c r="L35" s="89">
        <f>Rezultāti!L35</f>
        <v>0</v>
      </c>
      <c r="M35" s="89" t="e">
        <f>Rezultāti!M35</f>
        <v>#DIV/0!</v>
      </c>
      <c r="N35" s="50">
        <f t="shared" si="0"/>
        <v>-932</v>
      </c>
    </row>
    <row r="36" spans="1:14" ht="19.8" hidden="1">
      <c r="A36" s="49">
        <v>33</v>
      </c>
      <c r="B36" s="53">
        <f>Rezultāti!B36</f>
        <v>0</v>
      </c>
      <c r="C36" s="89">
        <f>Rezultāti!C36</f>
        <v>0</v>
      </c>
      <c r="D36" s="89">
        <f>Rezultāti!D36</f>
        <v>0</v>
      </c>
      <c r="E36" s="89">
        <f>Rezultāti!E36</f>
        <v>0</v>
      </c>
      <c r="F36" s="89">
        <f>Rezultāti!F36</f>
        <v>0</v>
      </c>
      <c r="G36" s="89">
        <f>Rezultāti!G36</f>
        <v>0</v>
      </c>
      <c r="H36" s="89">
        <f>Rezultāti!H36</f>
        <v>0</v>
      </c>
      <c r="I36" s="89">
        <f>Rezultāti!I36</f>
        <v>0</v>
      </c>
      <c r="J36" s="89">
        <f>Rezultāti!J36</f>
        <v>0</v>
      </c>
      <c r="K36" s="89">
        <f>Rezultāti!K36</f>
        <v>0</v>
      </c>
      <c r="L36" s="89">
        <f>Rezultāti!L36</f>
        <v>0</v>
      </c>
      <c r="M36" s="89" t="e">
        <f>Rezultāti!M36</f>
        <v>#DIV/0!</v>
      </c>
      <c r="N36" s="50">
        <f t="shared" si="0"/>
        <v>-909</v>
      </c>
    </row>
    <row r="37" spans="1:14" ht="19.8" hidden="1">
      <c r="A37" s="49">
        <v>34</v>
      </c>
      <c r="B37" s="53">
        <f>Rezultāti!B37</f>
        <v>0</v>
      </c>
      <c r="C37" s="89">
        <f>Rezultāti!C37</f>
        <v>0</v>
      </c>
      <c r="D37" s="89">
        <f>Rezultāti!D37</f>
        <v>0</v>
      </c>
      <c r="E37" s="89">
        <f>Rezultāti!E37</f>
        <v>0</v>
      </c>
      <c r="F37" s="89">
        <f>Rezultāti!F37</f>
        <v>0</v>
      </c>
      <c r="G37" s="89">
        <f>Rezultāti!G37</f>
        <v>0</v>
      </c>
      <c r="H37" s="89">
        <f>Rezultāti!H37</f>
        <v>0</v>
      </c>
      <c r="I37" s="89">
        <f>Rezultāti!I37</f>
        <v>0</v>
      </c>
      <c r="J37" s="89">
        <f>Rezultāti!J37</f>
        <v>0</v>
      </c>
      <c r="K37" s="89">
        <f>Rezultāti!K37</f>
        <v>0</v>
      </c>
      <c r="L37" s="89">
        <f>Rezultāti!L37</f>
        <v>0</v>
      </c>
      <c r="M37" s="89">
        <f>Rezultāti!M37</f>
        <v>0</v>
      </c>
      <c r="N37" s="50">
        <f t="shared" si="0"/>
        <v>-902</v>
      </c>
    </row>
    <row r="38" spans="1:14" ht="19.8" hidden="1">
      <c r="A38" s="49">
        <v>35</v>
      </c>
      <c r="B38" s="53">
        <f>Rezultāti!B38</f>
        <v>0</v>
      </c>
      <c r="C38" s="89">
        <f>Rezultāti!C38</f>
        <v>0</v>
      </c>
      <c r="D38" s="89">
        <f>Rezultāti!D38</f>
        <v>0</v>
      </c>
      <c r="E38" s="89">
        <f>Rezultāti!E38</f>
        <v>0</v>
      </c>
      <c r="F38" s="89">
        <f>Rezultāti!F38</f>
        <v>0</v>
      </c>
      <c r="G38" s="89">
        <f>Rezultāti!G38</f>
        <v>0</v>
      </c>
      <c r="H38" s="89">
        <f>Rezultāti!H38</f>
        <v>0</v>
      </c>
      <c r="I38" s="89">
        <f>Rezultāti!I38</f>
        <v>0</v>
      </c>
      <c r="J38" s="89">
        <f>Rezultāti!J38</f>
        <v>0</v>
      </c>
      <c r="K38" s="89">
        <f>Rezultāti!K38</f>
        <v>0</v>
      </c>
      <c r="L38" s="89">
        <f>Rezultāti!L38</f>
        <v>0</v>
      </c>
      <c r="M38" s="89">
        <f>Rezultāti!M38</f>
        <v>0</v>
      </c>
      <c r="N38" s="50">
        <f t="shared" si="0"/>
        <v>-900</v>
      </c>
    </row>
    <row r="39" spans="1:14">
      <c r="B39" s="145" t="s">
        <v>16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</row>
    <row r="40" spans="1:14"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</row>
    <row r="41" spans="1:14" ht="45" hidden="1">
      <c r="A41" s="147" t="s">
        <v>22</v>
      </c>
      <c r="B41" s="147"/>
      <c r="C41" s="147"/>
      <c r="D41" s="147"/>
    </row>
    <row r="42" spans="1:14" ht="18" hidden="1" thickBot="1">
      <c r="A42" s="76" t="s">
        <v>0</v>
      </c>
      <c r="B42" s="77" t="s">
        <v>1</v>
      </c>
      <c r="C42" s="77" t="s">
        <v>10</v>
      </c>
      <c r="D42" s="78" t="s">
        <v>23</v>
      </c>
    </row>
    <row r="43" spans="1:14" ht="25.5" hidden="1" customHeight="1">
      <c r="A43" s="148">
        <v>1</v>
      </c>
      <c r="B43" s="79"/>
      <c r="C43" s="80"/>
      <c r="D43" s="81">
        <f>C44+C43</f>
        <v>0</v>
      </c>
    </row>
    <row r="44" spans="1:14" ht="25.5" hidden="1" customHeight="1" thickBot="1">
      <c r="A44" s="149"/>
      <c r="B44" s="82"/>
      <c r="C44" s="83"/>
      <c r="D44" s="84">
        <f>C44+C43</f>
        <v>0</v>
      </c>
    </row>
    <row r="45" spans="1:14" ht="25.5" hidden="1" customHeight="1">
      <c r="A45" s="143">
        <v>2</v>
      </c>
      <c r="B45" s="79"/>
      <c r="C45" s="80"/>
      <c r="D45" s="81">
        <f>C45+C46</f>
        <v>0</v>
      </c>
    </row>
    <row r="46" spans="1:14" ht="25.5" hidden="1" customHeight="1" thickBot="1">
      <c r="A46" s="144"/>
      <c r="B46" s="82"/>
      <c r="C46" s="83"/>
      <c r="D46" s="84">
        <f>C45+C46</f>
        <v>0</v>
      </c>
    </row>
    <row r="47" spans="1:14" ht="25.5" hidden="1" customHeight="1">
      <c r="A47" s="143">
        <v>3</v>
      </c>
      <c r="B47" s="79"/>
      <c r="C47" s="80"/>
      <c r="D47" s="81">
        <f>C48+C47</f>
        <v>0</v>
      </c>
    </row>
    <row r="48" spans="1:14" ht="22.8" hidden="1" thickBot="1">
      <c r="A48" s="144"/>
      <c r="B48" s="82"/>
      <c r="C48" s="83"/>
      <c r="D48" s="84">
        <f>C48+C47</f>
        <v>0</v>
      </c>
    </row>
    <row r="49" spans="1:4" ht="22.2" hidden="1">
      <c r="A49" s="143">
        <v>4</v>
      </c>
      <c r="B49" s="79"/>
      <c r="C49" s="80"/>
      <c r="D49" s="81">
        <f>C50+C49</f>
        <v>0</v>
      </c>
    </row>
    <row r="50" spans="1:4" ht="22.8" hidden="1" thickBot="1">
      <c r="A50" s="144"/>
      <c r="B50" s="82"/>
      <c r="C50" s="83"/>
      <c r="D50" s="84">
        <f>C50+C49</f>
        <v>0</v>
      </c>
    </row>
    <row r="51" spans="1:4" ht="22.2" hidden="1">
      <c r="A51" s="143">
        <v>5</v>
      </c>
      <c r="B51" s="79"/>
      <c r="C51" s="80"/>
      <c r="D51" s="81">
        <f>C52+C51</f>
        <v>0</v>
      </c>
    </row>
    <row r="52" spans="1:4" ht="22.8" hidden="1" thickBot="1">
      <c r="A52" s="144"/>
      <c r="B52" s="82"/>
      <c r="C52" s="83"/>
      <c r="D52" s="87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G12" sqref="G12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24" customWidth="1"/>
    <col min="4" max="4" width="8.44140625" style="24" customWidth="1" outlineLevel="1"/>
    <col min="5" max="9" width="7.44140625" style="139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4" t="s">
        <v>2</v>
      </c>
      <c r="D3" s="141" t="s">
        <v>3</v>
      </c>
      <c r="E3" s="141" t="s">
        <v>4</v>
      </c>
      <c r="F3" s="141" t="s">
        <v>5</v>
      </c>
      <c r="G3" s="141" t="s">
        <v>6</v>
      </c>
      <c r="H3" s="141" t="s">
        <v>7</v>
      </c>
      <c r="I3" s="141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" thickBot="1">
      <c r="A4" s="29">
        <v>1</v>
      </c>
      <c r="B4" s="109" t="s">
        <v>104</v>
      </c>
      <c r="C4" s="137" t="s">
        <v>57</v>
      </c>
      <c r="D4" s="110">
        <v>8</v>
      </c>
      <c r="E4" s="112">
        <v>170</v>
      </c>
      <c r="F4" s="112">
        <v>184</v>
      </c>
      <c r="G4" s="140">
        <v>130</v>
      </c>
      <c r="H4" s="112">
        <v>216</v>
      </c>
      <c r="I4" s="138">
        <v>162</v>
      </c>
      <c r="J4" s="34">
        <f t="shared" ref="J4:J29" si="0">SUM(E4:I4)</f>
        <v>862</v>
      </c>
      <c r="K4" s="34">
        <f t="shared" ref="K4:K29" si="1">D4*(COUNT(E4:I4))</f>
        <v>40</v>
      </c>
      <c r="L4" s="34">
        <f t="shared" ref="L4:L29" si="2">SUM(J4:K4)</f>
        <v>902</v>
      </c>
      <c r="M4" s="34">
        <f t="shared" ref="M4:M29" si="3">(AVERAGE(E4:I4))</f>
        <v>172.4</v>
      </c>
      <c r="N4" s="123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" thickBot="1">
      <c r="A5" s="29">
        <v>2</v>
      </c>
      <c r="B5" s="109" t="s">
        <v>75</v>
      </c>
      <c r="C5" s="137" t="s">
        <v>72</v>
      </c>
      <c r="D5" s="110">
        <v>0</v>
      </c>
      <c r="E5" s="112">
        <v>200</v>
      </c>
      <c r="F5" s="112">
        <v>180</v>
      </c>
      <c r="G5" s="112">
        <v>173</v>
      </c>
      <c r="H5" s="112">
        <v>145</v>
      </c>
      <c r="I5" s="138">
        <v>202</v>
      </c>
      <c r="J5" s="34">
        <f t="shared" si="0"/>
        <v>900</v>
      </c>
      <c r="K5" s="34">
        <f t="shared" si="1"/>
        <v>0</v>
      </c>
      <c r="L5" s="34">
        <f t="shared" si="2"/>
        <v>900</v>
      </c>
      <c r="M5" s="34">
        <f t="shared" si="3"/>
        <v>180</v>
      </c>
      <c r="N5" s="124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" thickBot="1">
      <c r="A6" s="29">
        <v>3</v>
      </c>
      <c r="B6" s="109" t="s">
        <v>91</v>
      </c>
      <c r="C6" s="137" t="s">
        <v>79</v>
      </c>
      <c r="D6" s="110">
        <v>0</v>
      </c>
      <c r="E6" s="140">
        <v>132</v>
      </c>
      <c r="F6" s="112">
        <v>149</v>
      </c>
      <c r="G6" s="112">
        <v>122</v>
      </c>
      <c r="H6" s="112">
        <v>118</v>
      </c>
      <c r="I6" s="112">
        <v>79</v>
      </c>
      <c r="J6" s="34">
        <f t="shared" si="0"/>
        <v>600</v>
      </c>
      <c r="K6" s="34">
        <f t="shared" si="1"/>
        <v>0</v>
      </c>
      <c r="L6" s="34">
        <f t="shared" si="2"/>
        <v>600</v>
      </c>
      <c r="M6" s="34">
        <f t="shared" si="3"/>
        <v>120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" thickBot="1">
      <c r="A7" s="29">
        <v>4</v>
      </c>
      <c r="B7" s="109" t="s">
        <v>67</v>
      </c>
      <c r="C7" s="137" t="s">
        <v>64</v>
      </c>
      <c r="D7" s="110">
        <v>0</v>
      </c>
      <c r="E7" s="112">
        <v>241</v>
      </c>
      <c r="F7" s="112">
        <v>268</v>
      </c>
      <c r="G7" s="112">
        <v>231</v>
      </c>
      <c r="H7" s="140">
        <v>244</v>
      </c>
      <c r="I7" s="112">
        <v>172</v>
      </c>
      <c r="J7" s="34">
        <f t="shared" si="0"/>
        <v>1156</v>
      </c>
      <c r="K7" s="34">
        <f t="shared" si="1"/>
        <v>0</v>
      </c>
      <c r="L7" s="34">
        <f t="shared" si="2"/>
        <v>1156</v>
      </c>
      <c r="M7" s="34">
        <f t="shared" si="3"/>
        <v>231.2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8"/>
    </row>
    <row r="8" spans="1:23" s="32" customFormat="1" ht="18" thickBot="1">
      <c r="A8" s="29">
        <v>5</v>
      </c>
      <c r="B8" s="109" t="s">
        <v>76</v>
      </c>
      <c r="C8" s="137" t="s">
        <v>65</v>
      </c>
      <c r="D8" s="110">
        <v>0</v>
      </c>
      <c r="E8" s="112">
        <v>196</v>
      </c>
      <c r="F8" s="112">
        <v>224</v>
      </c>
      <c r="G8" s="112">
        <v>252</v>
      </c>
      <c r="H8" s="112">
        <v>228</v>
      </c>
      <c r="I8" s="126">
        <v>189</v>
      </c>
      <c r="J8" s="34">
        <f t="shared" si="0"/>
        <v>1089</v>
      </c>
      <c r="K8" s="34">
        <f t="shared" si="1"/>
        <v>0</v>
      </c>
      <c r="L8" s="34">
        <f t="shared" si="2"/>
        <v>1089</v>
      </c>
      <c r="M8" s="34">
        <f t="shared" si="3"/>
        <v>217.8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" thickBot="1">
      <c r="A9" s="29">
        <v>6</v>
      </c>
      <c r="B9" s="111" t="s">
        <v>94</v>
      </c>
      <c r="C9" s="137" t="s">
        <v>95</v>
      </c>
      <c r="D9" s="110">
        <v>0</v>
      </c>
      <c r="E9" s="112">
        <v>204</v>
      </c>
      <c r="F9" s="112">
        <v>217</v>
      </c>
      <c r="G9" s="126">
        <v>188</v>
      </c>
      <c r="H9" s="112">
        <v>266</v>
      </c>
      <c r="I9" s="138">
        <v>234</v>
      </c>
      <c r="J9" s="34">
        <f t="shared" si="0"/>
        <v>1109</v>
      </c>
      <c r="K9" s="34">
        <f t="shared" si="1"/>
        <v>0</v>
      </c>
      <c r="L9" s="34">
        <f t="shared" si="2"/>
        <v>1109</v>
      </c>
      <c r="M9" s="34">
        <f t="shared" si="3"/>
        <v>221.8</v>
      </c>
      <c r="N9" s="124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" thickBot="1">
      <c r="A10" s="29">
        <v>7</v>
      </c>
      <c r="B10" s="109" t="s">
        <v>110</v>
      </c>
      <c r="C10" s="137" t="s">
        <v>53</v>
      </c>
      <c r="D10" s="110">
        <v>8</v>
      </c>
      <c r="E10" s="112">
        <v>120</v>
      </c>
      <c r="F10" s="140">
        <v>134</v>
      </c>
      <c r="G10" s="112">
        <v>178</v>
      </c>
      <c r="H10" s="112">
        <v>177</v>
      </c>
      <c r="I10" s="112">
        <v>176</v>
      </c>
      <c r="J10" s="34">
        <f t="shared" si="0"/>
        <v>785</v>
      </c>
      <c r="K10" s="34">
        <f t="shared" si="1"/>
        <v>40</v>
      </c>
      <c r="L10" s="34">
        <f t="shared" si="2"/>
        <v>825</v>
      </c>
      <c r="M10" s="34">
        <f t="shared" si="3"/>
        <v>157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" thickBot="1">
      <c r="A11" s="29">
        <v>8</v>
      </c>
      <c r="B11" s="109" t="s">
        <v>73</v>
      </c>
      <c r="C11" s="137" t="s">
        <v>56</v>
      </c>
      <c r="D11" s="110">
        <v>0</v>
      </c>
      <c r="E11" s="112">
        <v>191</v>
      </c>
      <c r="F11" s="112">
        <v>241</v>
      </c>
      <c r="G11" s="126">
        <v>275</v>
      </c>
      <c r="H11" s="112">
        <v>277</v>
      </c>
      <c r="I11" s="140">
        <v>290</v>
      </c>
      <c r="J11" s="34">
        <f t="shared" si="0"/>
        <v>1274</v>
      </c>
      <c r="K11" s="34">
        <f t="shared" si="1"/>
        <v>0</v>
      </c>
      <c r="L11" s="34">
        <f t="shared" si="2"/>
        <v>1274</v>
      </c>
      <c r="M11" s="34">
        <f t="shared" si="3"/>
        <v>254.8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" thickBot="1">
      <c r="A12" s="29">
        <v>9</v>
      </c>
      <c r="B12" s="109" t="s">
        <v>78</v>
      </c>
      <c r="C12" s="137" t="s">
        <v>84</v>
      </c>
      <c r="D12" s="110">
        <v>0</v>
      </c>
      <c r="E12" s="126">
        <v>242</v>
      </c>
      <c r="F12" s="112">
        <v>286</v>
      </c>
      <c r="G12" s="112">
        <v>198</v>
      </c>
      <c r="H12" s="112">
        <v>237</v>
      </c>
      <c r="I12" s="112">
        <v>202</v>
      </c>
      <c r="J12" s="34">
        <f t="shared" si="0"/>
        <v>1165</v>
      </c>
      <c r="K12" s="34">
        <f t="shared" si="1"/>
        <v>0</v>
      </c>
      <c r="L12" s="34">
        <f t="shared" si="2"/>
        <v>1165</v>
      </c>
      <c r="M12" s="34">
        <f t="shared" si="3"/>
        <v>233</v>
      </c>
      <c r="N12" s="124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" thickBot="1">
      <c r="A13" s="29">
        <v>10</v>
      </c>
      <c r="B13" s="109" t="s">
        <v>85</v>
      </c>
      <c r="C13" s="137" t="s">
        <v>58</v>
      </c>
      <c r="D13" s="110">
        <v>0</v>
      </c>
      <c r="E13" s="112">
        <v>129</v>
      </c>
      <c r="F13" s="112">
        <v>188</v>
      </c>
      <c r="G13" s="112">
        <v>162</v>
      </c>
      <c r="H13" s="112">
        <v>205</v>
      </c>
      <c r="I13" s="112">
        <v>197</v>
      </c>
      <c r="J13" s="34">
        <f t="shared" si="0"/>
        <v>881</v>
      </c>
      <c r="K13" s="34">
        <f t="shared" si="1"/>
        <v>0</v>
      </c>
      <c r="L13" s="34">
        <f t="shared" si="2"/>
        <v>881</v>
      </c>
      <c r="M13" s="34">
        <f t="shared" si="3"/>
        <v>176.2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" thickBot="1">
      <c r="A14" s="29">
        <v>11</v>
      </c>
      <c r="B14" s="109" t="s">
        <v>82</v>
      </c>
      <c r="C14" s="137" t="s">
        <v>60</v>
      </c>
      <c r="D14" s="110">
        <v>0</v>
      </c>
      <c r="E14" s="112">
        <v>219</v>
      </c>
      <c r="F14" s="140">
        <v>211</v>
      </c>
      <c r="G14" s="112">
        <v>226</v>
      </c>
      <c r="H14" s="112">
        <v>195</v>
      </c>
      <c r="I14" s="138">
        <v>148</v>
      </c>
      <c r="J14" s="34">
        <f t="shared" si="0"/>
        <v>999</v>
      </c>
      <c r="K14" s="34">
        <f t="shared" si="1"/>
        <v>0</v>
      </c>
      <c r="L14" s="34">
        <f t="shared" si="2"/>
        <v>999</v>
      </c>
      <c r="M14" s="34">
        <f t="shared" si="3"/>
        <v>199.8</v>
      </c>
      <c r="N14" s="124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" thickBot="1">
      <c r="A15" s="29">
        <v>12</v>
      </c>
      <c r="B15" s="109" t="s">
        <v>96</v>
      </c>
      <c r="C15" s="137" t="s">
        <v>97</v>
      </c>
      <c r="D15" s="110">
        <v>0</v>
      </c>
      <c r="E15" s="112">
        <v>164</v>
      </c>
      <c r="F15" s="112">
        <v>227</v>
      </c>
      <c r="G15" s="112">
        <v>223</v>
      </c>
      <c r="H15" s="112">
        <v>157</v>
      </c>
      <c r="I15" s="112">
        <v>161</v>
      </c>
      <c r="J15" s="34">
        <f t="shared" si="0"/>
        <v>932</v>
      </c>
      <c r="K15" s="34">
        <f t="shared" si="1"/>
        <v>0</v>
      </c>
      <c r="L15" s="34">
        <f t="shared" si="2"/>
        <v>932</v>
      </c>
      <c r="M15" s="34">
        <f t="shared" si="3"/>
        <v>186.4</v>
      </c>
      <c r="N15" s="35">
        <f>L15-L16</f>
        <v>-314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" thickBot="1">
      <c r="A16" s="29">
        <v>13</v>
      </c>
      <c r="B16" s="109" t="s">
        <v>81</v>
      </c>
      <c r="C16" s="137" t="s">
        <v>59</v>
      </c>
      <c r="D16" s="110">
        <v>8</v>
      </c>
      <c r="E16" s="112">
        <v>202</v>
      </c>
      <c r="F16" s="112">
        <v>230</v>
      </c>
      <c r="G16" s="112">
        <v>278</v>
      </c>
      <c r="H16" s="126">
        <v>277</v>
      </c>
      <c r="I16" s="112">
        <v>219</v>
      </c>
      <c r="J16" s="34">
        <f t="shared" si="0"/>
        <v>1206</v>
      </c>
      <c r="K16" s="34">
        <f t="shared" si="1"/>
        <v>40</v>
      </c>
      <c r="L16" s="34">
        <f t="shared" si="2"/>
        <v>1246</v>
      </c>
      <c r="M16" s="34">
        <f t="shared" si="3"/>
        <v>241.2</v>
      </c>
      <c r="N16" s="36">
        <f>L16-L14</f>
        <v>247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" thickBot="1">
      <c r="A17" s="29">
        <v>14</v>
      </c>
      <c r="B17" s="109" t="s">
        <v>86</v>
      </c>
      <c r="C17" s="137" t="s">
        <v>62</v>
      </c>
      <c r="D17" s="110">
        <v>0</v>
      </c>
      <c r="E17" s="112">
        <v>188</v>
      </c>
      <c r="F17" s="112">
        <v>244</v>
      </c>
      <c r="G17" s="140">
        <v>160</v>
      </c>
      <c r="H17" s="112">
        <v>201</v>
      </c>
      <c r="I17" s="112">
        <v>209</v>
      </c>
      <c r="J17" s="34">
        <f t="shared" si="0"/>
        <v>1002</v>
      </c>
      <c r="K17" s="34">
        <f t="shared" si="1"/>
        <v>0</v>
      </c>
      <c r="L17" s="34">
        <f t="shared" si="2"/>
        <v>1002</v>
      </c>
      <c r="M17" s="34">
        <f t="shared" si="3"/>
        <v>200.4</v>
      </c>
      <c r="N17" s="36">
        <f>L17-L11</f>
        <v>-272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" thickBot="1">
      <c r="A18" s="29">
        <v>15</v>
      </c>
      <c r="B18" s="109" t="s">
        <v>83</v>
      </c>
      <c r="C18" s="137" t="s">
        <v>80</v>
      </c>
      <c r="D18" s="110">
        <v>0</v>
      </c>
      <c r="E18" s="112">
        <v>260</v>
      </c>
      <c r="F18" s="112">
        <v>176</v>
      </c>
      <c r="G18" s="126">
        <v>158</v>
      </c>
      <c r="H18" s="112">
        <v>220</v>
      </c>
      <c r="I18" s="112">
        <v>264</v>
      </c>
      <c r="J18" s="34">
        <f t="shared" si="0"/>
        <v>1078</v>
      </c>
      <c r="K18" s="34">
        <f t="shared" si="1"/>
        <v>0</v>
      </c>
      <c r="L18" s="34">
        <f t="shared" si="2"/>
        <v>1078</v>
      </c>
      <c r="M18" s="34">
        <f t="shared" si="3"/>
        <v>215.6</v>
      </c>
      <c r="N18" s="122" t="e">
        <f>L18-#REF!</f>
        <v>#REF!</v>
      </c>
      <c r="O18" s="33"/>
    </row>
    <row r="19" spans="1:23" ht="18" thickBot="1">
      <c r="A19" s="29">
        <v>16</v>
      </c>
      <c r="B19" s="109" t="s">
        <v>109</v>
      </c>
      <c r="C19" s="137" t="s">
        <v>61</v>
      </c>
      <c r="D19" s="110">
        <v>0</v>
      </c>
      <c r="E19" s="112">
        <v>215</v>
      </c>
      <c r="F19" s="112">
        <v>200</v>
      </c>
      <c r="G19" s="112">
        <v>213</v>
      </c>
      <c r="H19" s="112">
        <v>235</v>
      </c>
      <c r="I19" s="126">
        <v>190</v>
      </c>
      <c r="J19" s="34">
        <f t="shared" si="0"/>
        <v>1053</v>
      </c>
      <c r="K19" s="34">
        <f t="shared" si="1"/>
        <v>0</v>
      </c>
      <c r="L19" s="34">
        <f t="shared" si="2"/>
        <v>1053</v>
      </c>
      <c r="M19" s="34">
        <f t="shared" si="3"/>
        <v>210.6</v>
      </c>
    </row>
    <row r="20" spans="1:23" ht="18" thickBot="1">
      <c r="A20" s="29">
        <v>17</v>
      </c>
      <c r="B20" s="109" t="s">
        <v>103</v>
      </c>
      <c r="C20" s="137" t="s">
        <v>66</v>
      </c>
      <c r="D20" s="110">
        <v>0</v>
      </c>
      <c r="E20" s="112">
        <v>244</v>
      </c>
      <c r="F20" s="112">
        <v>264</v>
      </c>
      <c r="G20" s="112">
        <v>275</v>
      </c>
      <c r="H20" s="112">
        <v>246</v>
      </c>
      <c r="I20" s="138">
        <v>254</v>
      </c>
      <c r="J20" s="34">
        <f t="shared" si="0"/>
        <v>1283</v>
      </c>
      <c r="K20" s="34">
        <f t="shared" si="1"/>
        <v>0</v>
      </c>
      <c r="L20" s="34">
        <f t="shared" si="2"/>
        <v>1283</v>
      </c>
      <c r="M20" s="34">
        <f t="shared" si="3"/>
        <v>256.60000000000002</v>
      </c>
    </row>
    <row r="21" spans="1:23" ht="18" thickBot="1">
      <c r="A21" s="29">
        <v>18</v>
      </c>
      <c r="B21" s="109" t="s">
        <v>98</v>
      </c>
      <c r="C21" s="137" t="s">
        <v>99</v>
      </c>
      <c r="D21" s="110">
        <v>0</v>
      </c>
      <c r="E21" s="112">
        <v>238</v>
      </c>
      <c r="F21" s="112">
        <v>244</v>
      </c>
      <c r="G21" s="112">
        <v>219</v>
      </c>
      <c r="H21" s="140">
        <v>149</v>
      </c>
      <c r="I21" s="112">
        <v>177</v>
      </c>
      <c r="J21" s="34">
        <f t="shared" si="0"/>
        <v>1027</v>
      </c>
      <c r="K21" s="34">
        <f t="shared" si="1"/>
        <v>0</v>
      </c>
      <c r="L21" s="34">
        <f t="shared" si="2"/>
        <v>1027</v>
      </c>
      <c r="M21" s="34">
        <f t="shared" si="3"/>
        <v>205.4</v>
      </c>
      <c r="N21" s="122" t="e">
        <f>L21-#REF!</f>
        <v>#REF!</v>
      </c>
      <c r="O21" s="33"/>
    </row>
    <row r="22" spans="1:23" ht="18" thickBot="1">
      <c r="A22" s="29">
        <v>19</v>
      </c>
      <c r="B22" s="109" t="s">
        <v>105</v>
      </c>
      <c r="C22" s="137" t="s">
        <v>54</v>
      </c>
      <c r="D22" s="110">
        <v>8</v>
      </c>
      <c r="E22" s="112">
        <v>163</v>
      </c>
      <c r="F22" s="112">
        <v>166</v>
      </c>
      <c r="G22" s="112">
        <v>127</v>
      </c>
      <c r="H22" s="112">
        <v>216</v>
      </c>
      <c r="I22" s="112">
        <v>135</v>
      </c>
      <c r="J22" s="34">
        <f t="shared" si="0"/>
        <v>807</v>
      </c>
      <c r="K22" s="34">
        <f t="shared" si="1"/>
        <v>40</v>
      </c>
      <c r="L22" s="34">
        <f t="shared" si="2"/>
        <v>847</v>
      </c>
      <c r="M22" s="34">
        <f t="shared" si="3"/>
        <v>161.4</v>
      </c>
      <c r="N22" s="122" t="e">
        <f>L22-#REF!</f>
        <v>#REF!</v>
      </c>
      <c r="O22" s="33"/>
    </row>
    <row r="23" spans="1:23" ht="18" thickBot="1">
      <c r="A23" s="29">
        <v>20</v>
      </c>
      <c r="B23" s="109" t="s">
        <v>88</v>
      </c>
      <c r="C23" s="137" t="s">
        <v>71</v>
      </c>
      <c r="D23" s="110">
        <v>8</v>
      </c>
      <c r="E23" s="112">
        <v>121</v>
      </c>
      <c r="F23" s="112">
        <v>168</v>
      </c>
      <c r="G23" s="112">
        <v>123</v>
      </c>
      <c r="H23" s="112">
        <v>123</v>
      </c>
      <c r="I23" s="112">
        <v>114</v>
      </c>
      <c r="J23" s="34">
        <f t="shared" si="0"/>
        <v>649</v>
      </c>
      <c r="K23" s="34">
        <f t="shared" si="1"/>
        <v>40</v>
      </c>
      <c r="L23" s="34">
        <f t="shared" si="2"/>
        <v>689</v>
      </c>
      <c r="M23" s="34">
        <f t="shared" si="3"/>
        <v>129.80000000000001</v>
      </c>
      <c r="N23" s="125">
        <f>L23-L25</f>
        <v>-264</v>
      </c>
      <c r="O23" s="30"/>
    </row>
    <row r="24" spans="1:23" ht="18" thickBot="1">
      <c r="A24" s="29">
        <v>21</v>
      </c>
      <c r="B24" s="109" t="s">
        <v>92</v>
      </c>
      <c r="C24" s="137" t="s">
        <v>77</v>
      </c>
      <c r="D24" s="110">
        <v>0</v>
      </c>
      <c r="E24" s="112">
        <v>133</v>
      </c>
      <c r="F24" s="112">
        <v>110</v>
      </c>
      <c r="G24" s="112">
        <v>116</v>
      </c>
      <c r="H24" s="112">
        <v>211</v>
      </c>
      <c r="I24" s="112">
        <v>143</v>
      </c>
      <c r="J24" s="34">
        <f t="shared" si="0"/>
        <v>713</v>
      </c>
      <c r="K24" s="34">
        <f t="shared" si="1"/>
        <v>0</v>
      </c>
      <c r="L24" s="34">
        <f t="shared" si="2"/>
        <v>713</v>
      </c>
      <c r="M24" s="34">
        <f t="shared" si="3"/>
        <v>142.6</v>
      </c>
      <c r="N24" s="122" t="e">
        <f>L24-#REF!</f>
        <v>#REF!</v>
      </c>
      <c r="O24" s="33"/>
    </row>
    <row r="25" spans="1:23" ht="18" thickBot="1">
      <c r="A25" s="29">
        <v>22</v>
      </c>
      <c r="B25" s="109" t="s">
        <v>114</v>
      </c>
      <c r="C25" s="137" t="s">
        <v>55</v>
      </c>
      <c r="D25" s="110">
        <v>0</v>
      </c>
      <c r="E25" s="112">
        <v>165</v>
      </c>
      <c r="F25" s="112">
        <v>208</v>
      </c>
      <c r="G25" s="112">
        <v>208</v>
      </c>
      <c r="H25" s="112">
        <v>180</v>
      </c>
      <c r="I25" s="112">
        <v>192</v>
      </c>
      <c r="J25" s="34">
        <f t="shared" si="0"/>
        <v>953</v>
      </c>
      <c r="K25" s="34">
        <f t="shared" si="1"/>
        <v>0</v>
      </c>
      <c r="L25" s="34">
        <f t="shared" si="2"/>
        <v>953</v>
      </c>
      <c r="M25" s="34">
        <f t="shared" si="3"/>
        <v>190.6</v>
      </c>
    </row>
    <row r="26" spans="1:23" ht="18" thickBot="1">
      <c r="A26" s="29">
        <v>23</v>
      </c>
      <c r="B26" s="109" t="s">
        <v>108</v>
      </c>
      <c r="C26" s="137" t="s">
        <v>63</v>
      </c>
      <c r="D26" s="110">
        <v>8</v>
      </c>
      <c r="E26" s="112">
        <v>133</v>
      </c>
      <c r="F26" s="112">
        <v>108</v>
      </c>
      <c r="G26" s="112">
        <v>70</v>
      </c>
      <c r="H26" s="112">
        <v>104</v>
      </c>
      <c r="I26" s="112">
        <v>125</v>
      </c>
      <c r="J26" s="34">
        <f t="shared" si="0"/>
        <v>540</v>
      </c>
      <c r="K26" s="34">
        <f t="shared" si="1"/>
        <v>40</v>
      </c>
      <c r="L26" s="34">
        <f t="shared" si="2"/>
        <v>580</v>
      </c>
      <c r="M26" s="34">
        <f t="shared" si="3"/>
        <v>108</v>
      </c>
    </row>
    <row r="27" spans="1:23" ht="18" thickBot="1">
      <c r="A27" s="29">
        <v>24</v>
      </c>
      <c r="B27" s="109" t="s">
        <v>100</v>
      </c>
      <c r="C27" s="137" t="s">
        <v>101</v>
      </c>
      <c r="D27" s="110">
        <v>8</v>
      </c>
      <c r="E27" s="112">
        <v>187</v>
      </c>
      <c r="F27" s="140">
        <v>149</v>
      </c>
      <c r="G27" s="112">
        <v>175</v>
      </c>
      <c r="H27" s="112">
        <v>127</v>
      </c>
      <c r="I27" s="112">
        <v>135</v>
      </c>
      <c r="J27" s="34">
        <f t="shared" si="0"/>
        <v>773</v>
      </c>
      <c r="K27" s="34">
        <f t="shared" si="1"/>
        <v>40</v>
      </c>
      <c r="L27" s="34">
        <f t="shared" si="2"/>
        <v>813</v>
      </c>
      <c r="M27" s="34">
        <f t="shared" si="3"/>
        <v>154.6</v>
      </c>
    </row>
    <row r="28" spans="1:23" ht="18" thickBot="1">
      <c r="A28" s="29">
        <v>25</v>
      </c>
      <c r="B28" s="109" t="s">
        <v>70</v>
      </c>
      <c r="C28" s="137" t="s">
        <v>111</v>
      </c>
      <c r="D28" s="110">
        <v>0</v>
      </c>
      <c r="E28" s="112">
        <v>209</v>
      </c>
      <c r="F28" s="112">
        <v>162</v>
      </c>
      <c r="G28" s="140">
        <v>158</v>
      </c>
      <c r="H28" s="112">
        <v>211</v>
      </c>
      <c r="I28" s="138">
        <v>152</v>
      </c>
      <c r="J28" s="34">
        <f t="shared" si="0"/>
        <v>892</v>
      </c>
      <c r="K28" s="34">
        <f t="shared" si="1"/>
        <v>0</v>
      </c>
      <c r="L28" s="34">
        <f t="shared" si="2"/>
        <v>892</v>
      </c>
      <c r="M28" s="34">
        <f t="shared" si="3"/>
        <v>178.4</v>
      </c>
    </row>
    <row r="29" spans="1:23" ht="18" thickBot="1">
      <c r="A29" s="29">
        <v>26</v>
      </c>
      <c r="B29" s="109" t="s">
        <v>89</v>
      </c>
      <c r="C29" s="137" t="s">
        <v>90</v>
      </c>
      <c r="D29" s="110">
        <v>0</v>
      </c>
      <c r="E29" s="112">
        <v>204</v>
      </c>
      <c r="F29" s="112">
        <v>163</v>
      </c>
      <c r="G29" s="112">
        <v>220</v>
      </c>
      <c r="H29" s="112">
        <v>198</v>
      </c>
      <c r="I29" s="112">
        <v>124</v>
      </c>
      <c r="J29" s="34">
        <f t="shared" si="0"/>
        <v>909</v>
      </c>
      <c r="K29" s="34">
        <f t="shared" si="1"/>
        <v>0</v>
      </c>
      <c r="L29" s="34">
        <f t="shared" si="2"/>
        <v>909</v>
      </c>
      <c r="M29" s="34">
        <f t="shared" si="3"/>
        <v>181.8</v>
      </c>
    </row>
    <row r="30" spans="1:23" ht="18" thickBot="1">
      <c r="A30" s="29">
        <v>27</v>
      </c>
      <c r="B30" s="109" t="s">
        <v>68</v>
      </c>
      <c r="C30" s="137" t="s">
        <v>93</v>
      </c>
      <c r="D30" s="110">
        <v>0</v>
      </c>
      <c r="E30" s="112">
        <v>200</v>
      </c>
      <c r="F30" s="112">
        <v>153</v>
      </c>
      <c r="G30" s="112">
        <v>0</v>
      </c>
      <c r="H30" s="112">
        <v>0</v>
      </c>
      <c r="I30" s="112">
        <v>0</v>
      </c>
      <c r="J30" s="34">
        <f t="shared" ref="J30:J36" si="4">SUM(E30:I30)</f>
        <v>353</v>
      </c>
      <c r="K30" s="34">
        <f t="shared" ref="K30:K36" si="5">D30*(COUNT(E30:I30))</f>
        <v>0</v>
      </c>
      <c r="L30" s="34">
        <f t="shared" ref="L30:L36" si="6">SUM(J30:K30)</f>
        <v>353</v>
      </c>
      <c r="M30" s="34">
        <f t="shared" ref="M30:M36" si="7">(AVERAGE(E30:I30))</f>
        <v>70.599999999999994</v>
      </c>
    </row>
    <row r="31" spans="1:23" ht="18" thickBot="1">
      <c r="A31" s="29">
        <v>28</v>
      </c>
      <c r="B31" s="109" t="s">
        <v>69</v>
      </c>
      <c r="C31" s="137" t="s">
        <v>102</v>
      </c>
      <c r="D31" s="110">
        <v>0</v>
      </c>
      <c r="E31" s="112">
        <v>216</v>
      </c>
      <c r="F31" s="140">
        <v>220</v>
      </c>
      <c r="G31" s="112">
        <v>167</v>
      </c>
      <c r="H31" s="112">
        <v>186</v>
      </c>
      <c r="I31" s="112">
        <v>230</v>
      </c>
      <c r="J31" s="34">
        <f t="shared" si="4"/>
        <v>1019</v>
      </c>
      <c r="K31" s="34">
        <f t="shared" si="5"/>
        <v>0</v>
      </c>
      <c r="L31" s="34">
        <f t="shared" si="6"/>
        <v>1019</v>
      </c>
      <c r="M31" s="34">
        <f t="shared" si="7"/>
        <v>203.8</v>
      </c>
    </row>
    <row r="32" spans="1:23" ht="18" thickBot="1">
      <c r="A32" s="29">
        <v>29</v>
      </c>
      <c r="B32" s="109" t="s">
        <v>106</v>
      </c>
      <c r="C32" s="137" t="s">
        <v>107</v>
      </c>
      <c r="D32" s="110">
        <v>0</v>
      </c>
      <c r="E32" s="112">
        <v>167</v>
      </c>
      <c r="F32" s="112">
        <v>166</v>
      </c>
      <c r="G32" s="140">
        <v>109</v>
      </c>
      <c r="H32" s="112">
        <v>153</v>
      </c>
      <c r="I32" s="138">
        <v>157</v>
      </c>
      <c r="J32" s="34">
        <f t="shared" si="4"/>
        <v>752</v>
      </c>
      <c r="K32" s="34">
        <f t="shared" si="5"/>
        <v>0</v>
      </c>
      <c r="L32" s="34">
        <f t="shared" si="6"/>
        <v>752</v>
      </c>
      <c r="M32" s="34">
        <f t="shared" si="7"/>
        <v>150.4</v>
      </c>
    </row>
    <row r="33" spans="1:13" ht="18" thickBot="1">
      <c r="A33" s="29">
        <v>30</v>
      </c>
      <c r="B33" s="109" t="s">
        <v>113</v>
      </c>
      <c r="C33" s="137" t="s">
        <v>112</v>
      </c>
      <c r="D33" s="110">
        <v>8</v>
      </c>
      <c r="E33" s="112">
        <v>195</v>
      </c>
      <c r="F33" s="112">
        <v>124</v>
      </c>
      <c r="G33" s="112">
        <v>175</v>
      </c>
      <c r="H33" s="112">
        <v>103</v>
      </c>
      <c r="I33" s="112">
        <v>142</v>
      </c>
      <c r="J33" s="34">
        <f t="shared" si="4"/>
        <v>739</v>
      </c>
      <c r="K33" s="34">
        <f t="shared" si="5"/>
        <v>40</v>
      </c>
      <c r="L33" s="34">
        <f t="shared" si="6"/>
        <v>779</v>
      </c>
      <c r="M33" s="34">
        <f t="shared" si="7"/>
        <v>147.80000000000001</v>
      </c>
    </row>
    <row r="34" spans="1:13" ht="18" thickBot="1">
      <c r="A34" s="29">
        <v>31</v>
      </c>
      <c r="B34" s="109"/>
      <c r="C34" s="137"/>
      <c r="D34" s="110"/>
      <c r="E34" s="112"/>
      <c r="F34" s="112"/>
      <c r="G34" s="112"/>
      <c r="H34" s="112"/>
      <c r="I34" s="112"/>
      <c r="J34" s="34">
        <f t="shared" si="4"/>
        <v>0</v>
      </c>
      <c r="K34" s="34">
        <f t="shared" si="5"/>
        <v>0</v>
      </c>
      <c r="L34" s="34">
        <f t="shared" si="6"/>
        <v>0</v>
      </c>
      <c r="M34" s="34" t="e">
        <f t="shared" si="7"/>
        <v>#DIV/0!</v>
      </c>
    </row>
    <row r="35" spans="1:13" ht="18" thickBot="1">
      <c r="A35" s="29">
        <v>32</v>
      </c>
      <c r="B35" s="109"/>
      <c r="C35" s="137"/>
      <c r="D35" s="110"/>
      <c r="E35" s="112"/>
      <c r="F35" s="140"/>
      <c r="G35" s="112"/>
      <c r="H35" s="112"/>
      <c r="I35" s="112"/>
      <c r="J35" s="34">
        <f t="shared" si="4"/>
        <v>0</v>
      </c>
      <c r="K35" s="34">
        <f t="shared" si="5"/>
        <v>0</v>
      </c>
      <c r="L35" s="34">
        <f t="shared" si="6"/>
        <v>0</v>
      </c>
      <c r="M35" s="34" t="e">
        <f t="shared" si="7"/>
        <v>#DIV/0!</v>
      </c>
    </row>
    <row r="36" spans="1:13" ht="18" thickBot="1">
      <c r="A36" s="29">
        <v>33</v>
      </c>
      <c r="B36" s="109"/>
      <c r="C36" s="137"/>
      <c r="D36" s="110"/>
      <c r="E36" s="112"/>
      <c r="F36" s="112"/>
      <c r="G36" s="140"/>
      <c r="H36" s="112"/>
      <c r="I36" s="138"/>
      <c r="J36" s="34">
        <f t="shared" si="4"/>
        <v>0</v>
      </c>
      <c r="K36" s="34">
        <f t="shared" si="5"/>
        <v>0</v>
      </c>
      <c r="L36" s="34">
        <f t="shared" si="6"/>
        <v>0</v>
      </c>
      <c r="M36" s="34" t="e">
        <f t="shared" si="7"/>
        <v>#DIV/0!</v>
      </c>
    </row>
    <row r="41" spans="1:13">
      <c r="G41" s="139">
        <v>228</v>
      </c>
    </row>
  </sheetData>
  <phoneticPr fontId="20" type="noConversion"/>
  <printOptions horizontalCentered="1"/>
  <pageMargins left="0.6" right="0.6" top="0.19" bottom="0.38" header="0.5" footer="0.5"/>
  <pageSetup paperSize="9" scale="6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6" workbookViewId="0">
      <selection activeCell="G15" sqref="G15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4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74</v>
      </c>
      <c r="F9" s="44" t="s">
        <v>10</v>
      </c>
    </row>
    <row r="10" spans="1:7" ht="23.25" customHeight="1" thickBot="1">
      <c r="A10" s="71">
        <v>1</v>
      </c>
      <c r="B10" s="113" t="str">
        <f>Rezultāti!B16</f>
        <v>Baiba Buša</v>
      </c>
      <c r="C10" s="114" t="s">
        <v>57</v>
      </c>
      <c r="D10" s="115">
        <f>Rezultāti!D16</f>
        <v>8</v>
      </c>
      <c r="E10" s="114">
        <v>277</v>
      </c>
      <c r="F10" s="52">
        <f>SUM(D10:E10)</f>
        <v>285</v>
      </c>
      <c r="G10" s="127" t="s">
        <v>87</v>
      </c>
    </row>
    <row r="11" spans="1:7" ht="23.25" customHeight="1" thickBot="1">
      <c r="A11" s="72">
        <v>2</v>
      </c>
      <c r="B11" s="113" t="str">
        <f>Rezultāti!B11</f>
        <v>Toms Pultraks</v>
      </c>
      <c r="C11" s="114" t="s">
        <v>72</v>
      </c>
      <c r="D11" s="115">
        <f>Rezultāti!D11</f>
        <v>0</v>
      </c>
      <c r="E11" s="114">
        <v>275</v>
      </c>
      <c r="F11" s="52">
        <f t="shared" ref="F11:F16" si="0">SUM(D11:E11)</f>
        <v>275</v>
      </c>
      <c r="G11" s="127" t="s">
        <v>87</v>
      </c>
    </row>
    <row r="12" spans="1:7" ht="23.25" customHeight="1" thickTop="1" thickBot="1">
      <c r="A12" s="45">
        <v>3</v>
      </c>
      <c r="B12" s="113" t="str">
        <f>Rezultāti!B9</f>
        <v>Dmitirjs Nikonovs</v>
      </c>
      <c r="C12" s="114" t="s">
        <v>64</v>
      </c>
      <c r="D12" s="115">
        <f>Rezultāti!D9</f>
        <v>0</v>
      </c>
      <c r="E12" s="114">
        <v>134</v>
      </c>
      <c r="F12" s="52">
        <f t="shared" si="0"/>
        <v>134</v>
      </c>
      <c r="G12" s="127" t="s">
        <v>87</v>
      </c>
    </row>
    <row r="13" spans="1:7" ht="23.25" customHeight="1" thickBot="1">
      <c r="A13" s="41">
        <v>4</v>
      </c>
      <c r="B13" s="113" t="str">
        <f>Rezultāti!B18</f>
        <v>Andris Beļevičs</v>
      </c>
      <c r="C13" s="114" t="s">
        <v>53</v>
      </c>
      <c r="D13" s="115">
        <f>Rezultāti!D18</f>
        <v>0</v>
      </c>
      <c r="E13" s="114">
        <v>147</v>
      </c>
      <c r="F13" s="52">
        <f t="shared" si="0"/>
        <v>147</v>
      </c>
      <c r="G13" s="127" t="s">
        <v>87</v>
      </c>
    </row>
    <row r="14" spans="1:7" ht="23.25" customHeight="1" thickBot="1">
      <c r="A14" s="41">
        <v>5</v>
      </c>
      <c r="B14" s="113" t="str">
        <f>Rezultāti!B19</f>
        <v>Vladimirs Lagunovs</v>
      </c>
      <c r="C14" s="114" t="s">
        <v>58</v>
      </c>
      <c r="D14" s="115">
        <f>Rezultāti!D19</f>
        <v>0</v>
      </c>
      <c r="E14" s="114">
        <v>171</v>
      </c>
      <c r="F14" s="52">
        <f t="shared" si="0"/>
        <v>171</v>
      </c>
      <c r="G14" s="127" t="s">
        <v>87</v>
      </c>
    </row>
    <row r="15" spans="1:7" ht="23.25" customHeight="1" thickBot="1">
      <c r="A15" s="41">
        <v>6</v>
      </c>
      <c r="B15" s="113" t="str">
        <f>Rezultāti!B12</f>
        <v>Maksims Gerasimenko</v>
      </c>
      <c r="C15" s="114" t="s">
        <v>59</v>
      </c>
      <c r="D15" s="115">
        <f>Rezultāti!D12</f>
        <v>0</v>
      </c>
      <c r="E15" s="114">
        <v>242</v>
      </c>
      <c r="F15" s="52">
        <f t="shared" si="0"/>
        <v>242</v>
      </c>
      <c r="G15" s="127" t="s">
        <v>87</v>
      </c>
    </row>
    <row r="16" spans="1:7" ht="23.25" customHeight="1" thickBot="1">
      <c r="A16" s="41">
        <v>7</v>
      </c>
      <c r="B16" s="113" t="str">
        <f>Rezultāti!B8</f>
        <v>Artūrs Zavjalovs</v>
      </c>
      <c r="C16" s="114" t="s">
        <v>61</v>
      </c>
      <c r="D16" s="115">
        <f>Rezultāti!D8</f>
        <v>0</v>
      </c>
      <c r="E16" s="114">
        <v>189</v>
      </c>
      <c r="F16" s="52">
        <f t="shared" si="0"/>
        <v>189</v>
      </c>
      <c r="G16" s="127" t="s">
        <v>87</v>
      </c>
    </row>
  </sheetData>
  <pageMargins left="0.17" right="0.17" top="0.32" bottom="0.19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topLeftCell="A9" zoomScale="110" zoomScaleNormal="75" workbookViewId="0">
      <selection activeCell="H15" sqref="H15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4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74</v>
      </c>
      <c r="F9" s="44" t="s">
        <v>10</v>
      </c>
    </row>
    <row r="10" spans="1:6" ht="20.25" customHeight="1" thickBot="1">
      <c r="A10" s="71">
        <v>1</v>
      </c>
      <c r="B10" s="113" t="str">
        <f>Rezultāti!B29</f>
        <v>Māris Dukurs</v>
      </c>
      <c r="C10" s="114" t="s">
        <v>53</v>
      </c>
      <c r="D10" s="115">
        <f>Rezultāti!D29</f>
        <v>0</v>
      </c>
      <c r="E10" s="114">
        <v>262</v>
      </c>
      <c r="F10" s="52">
        <f t="shared" ref="F10:F21" si="0">SUM(D10:E10)</f>
        <v>262</v>
      </c>
    </row>
    <row r="11" spans="1:6" ht="20.25" customHeight="1" thickBot="1">
      <c r="A11" s="72">
        <v>2</v>
      </c>
      <c r="B11" s="113" t="str">
        <f>Rezultāti!B17</f>
        <v>Matīss Murnieks</v>
      </c>
      <c r="C11" s="114" t="s">
        <v>66</v>
      </c>
      <c r="D11" s="115">
        <f>Rezultāti!D17</f>
        <v>0</v>
      </c>
      <c r="E11" s="114">
        <v>232</v>
      </c>
      <c r="F11" s="52">
        <f t="shared" si="0"/>
        <v>232</v>
      </c>
    </row>
    <row r="12" spans="1:6" ht="20.25" customHeight="1" thickTop="1" thickBot="1">
      <c r="A12" s="45">
        <v>3</v>
      </c>
      <c r="B12" s="113" t="str">
        <f>Rezultāti!B14</f>
        <v>Vladislavs Saveljevs</v>
      </c>
      <c r="C12" s="114" t="s">
        <v>64</v>
      </c>
      <c r="D12" s="115">
        <f>Rezultāti!D14</f>
        <v>0</v>
      </c>
      <c r="E12" s="114">
        <v>232</v>
      </c>
      <c r="F12" s="52">
        <f t="shared" si="0"/>
        <v>232</v>
      </c>
    </row>
    <row r="13" spans="1:6" ht="20.25" customHeight="1" thickBot="1">
      <c r="A13" s="41">
        <v>4</v>
      </c>
      <c r="B13" s="113" t="str">
        <f>Rezultāti!B18</f>
        <v>Andris Beļevičs</v>
      </c>
      <c r="C13" s="114" t="s">
        <v>60</v>
      </c>
      <c r="D13" s="115">
        <f>Rezultāti!D18</f>
        <v>0</v>
      </c>
      <c r="E13" s="114">
        <v>211</v>
      </c>
      <c r="F13" s="52">
        <f t="shared" si="0"/>
        <v>211</v>
      </c>
    </row>
    <row r="14" spans="1:6" ht="20.25" customHeight="1" thickBot="1">
      <c r="A14" s="41">
        <v>5</v>
      </c>
      <c r="B14" s="113" t="str">
        <f>Rezultāti!B19</f>
        <v>Vladimirs Lagunovs</v>
      </c>
      <c r="C14" s="114" t="s">
        <v>62</v>
      </c>
      <c r="D14" s="115">
        <f>Rezultāti!D19</f>
        <v>0</v>
      </c>
      <c r="E14" s="114">
        <v>208</v>
      </c>
      <c r="F14" s="52">
        <f t="shared" si="0"/>
        <v>208</v>
      </c>
    </row>
    <row r="15" spans="1:6" ht="20.25" customHeight="1" thickBot="1">
      <c r="A15" s="41">
        <v>6</v>
      </c>
      <c r="B15" s="113" t="str">
        <f>Rezultāti!B13</f>
        <v>Mārtiņš Vitols</v>
      </c>
      <c r="C15" s="114" t="s">
        <v>72</v>
      </c>
      <c r="D15" s="115">
        <f>Rezultāti!D13</f>
        <v>0</v>
      </c>
      <c r="E15" s="114">
        <v>199</v>
      </c>
      <c r="F15" s="52">
        <f t="shared" si="0"/>
        <v>199</v>
      </c>
    </row>
    <row r="16" spans="1:6" ht="20.25" customHeight="1" thickBot="1">
      <c r="A16" s="41">
        <v>7</v>
      </c>
      <c r="B16" s="113" t="str">
        <f>Rezultāti!B31</f>
        <v>Juris Olengovičs</v>
      </c>
      <c r="C16" s="114" t="s">
        <v>56</v>
      </c>
      <c r="D16" s="115">
        <f>Rezultāti!D31</f>
        <v>0</v>
      </c>
      <c r="E16" s="114">
        <v>199</v>
      </c>
      <c r="F16" s="52">
        <f t="shared" si="0"/>
        <v>199</v>
      </c>
    </row>
    <row r="17" spans="1:6" ht="20.25" customHeight="1" thickBot="1">
      <c r="A17" s="41">
        <v>8</v>
      </c>
      <c r="B17" s="113" t="str">
        <f>Rezultāti!B5</f>
        <v>Sigutis Briedis</v>
      </c>
      <c r="C17" s="114" t="s">
        <v>65</v>
      </c>
      <c r="D17" s="115">
        <f>Rezultāti!D5</f>
        <v>0</v>
      </c>
      <c r="E17" s="114">
        <v>188</v>
      </c>
      <c r="F17" s="52">
        <f t="shared" si="0"/>
        <v>188</v>
      </c>
    </row>
    <row r="18" spans="1:6" ht="20.25" customHeight="1" thickBot="1">
      <c r="A18" s="41">
        <v>9</v>
      </c>
      <c r="B18" s="113" t="str">
        <f>Rezultāti!B4</f>
        <v>Evija Vende-Priekule</v>
      </c>
      <c r="C18" s="114" t="s">
        <v>57</v>
      </c>
      <c r="D18" s="115">
        <f>Rezultāti!D4</f>
        <v>8</v>
      </c>
      <c r="E18" s="114">
        <v>166</v>
      </c>
      <c r="F18" s="52">
        <f t="shared" si="0"/>
        <v>174</v>
      </c>
    </row>
    <row r="19" spans="1:6" ht="20.25" customHeight="1" thickBot="1">
      <c r="A19" s="41">
        <v>10</v>
      </c>
      <c r="B19" s="113" t="str">
        <f>Rezultāti!B15</f>
        <v>Mārtiņš Martinsons</v>
      </c>
      <c r="C19" s="114" t="s">
        <v>59</v>
      </c>
      <c r="D19" s="115">
        <f>Rezultāti!D15</f>
        <v>0</v>
      </c>
      <c r="E19" s="114">
        <v>170</v>
      </c>
      <c r="F19" s="52">
        <f t="shared" si="0"/>
        <v>170</v>
      </c>
    </row>
    <row r="20" spans="1:6" ht="20.25" customHeight="1" thickBot="1">
      <c r="A20" s="41">
        <v>11</v>
      </c>
      <c r="B20" s="113" t="str">
        <f>Rezultāti!B21</f>
        <v>Aleksandrs Aleksejevs</v>
      </c>
      <c r="C20" s="114" t="s">
        <v>61</v>
      </c>
      <c r="D20" s="115">
        <f>Rezultāti!D21</f>
        <v>0</v>
      </c>
      <c r="E20" s="114">
        <v>167</v>
      </c>
      <c r="F20" s="52">
        <f t="shared" si="0"/>
        <v>167</v>
      </c>
    </row>
    <row r="21" spans="1:6" ht="20.25" customHeight="1" thickBot="1">
      <c r="A21" s="41">
        <v>12</v>
      </c>
      <c r="B21" s="113" t="str">
        <f>Rezultāti!B22</f>
        <v>Dāvis Šipkevičs</v>
      </c>
      <c r="C21" s="114" t="s">
        <v>58</v>
      </c>
      <c r="D21" s="115">
        <f>Rezultāti!D22</f>
        <v>8</v>
      </c>
      <c r="E21" s="114">
        <v>152</v>
      </c>
      <c r="F21" s="52">
        <f t="shared" si="0"/>
        <v>160</v>
      </c>
    </row>
  </sheetData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4"/>
  <sheetViews>
    <sheetView topLeftCell="A3" workbookViewId="0">
      <selection activeCell="E7" sqref="E7"/>
    </sheetView>
  </sheetViews>
  <sheetFormatPr defaultColWidth="9.109375" defaultRowHeight="13.2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7" customWidth="1"/>
    <col min="10" max="16384" width="9.109375" style="7"/>
  </cols>
  <sheetData>
    <row r="1" spans="2:9" ht="15.6">
      <c r="E1" s="6"/>
    </row>
    <row r="2" spans="2:9" ht="15.6">
      <c r="B2" s="18"/>
      <c r="C2" s="19"/>
      <c r="D2" s="74"/>
      <c r="E2" s="22"/>
      <c r="F2" s="19"/>
      <c r="G2" s="19"/>
      <c r="H2" s="16"/>
      <c r="I2" s="16"/>
    </row>
    <row r="3" spans="2:9" ht="15">
      <c r="B3" s="18"/>
      <c r="C3" s="19"/>
      <c r="D3" s="74"/>
      <c r="E3" s="19"/>
      <c r="F3" s="19"/>
      <c r="G3" s="19"/>
      <c r="H3" s="10"/>
    </row>
    <row r="4" spans="2:9" ht="15">
      <c r="B4" s="18"/>
      <c r="C4" s="19"/>
      <c r="D4" s="74"/>
      <c r="E4" s="19"/>
      <c r="F4" s="19"/>
      <c r="G4" s="19"/>
      <c r="H4" s="10"/>
    </row>
    <row r="5" spans="2:9" ht="15.6" thickBot="1">
      <c r="B5" s="18"/>
      <c r="C5" s="19"/>
      <c r="D5" s="74"/>
      <c r="E5" s="19"/>
      <c r="F5" s="19"/>
      <c r="G5" s="19"/>
      <c r="H5" s="10"/>
    </row>
    <row r="6" spans="2:9" ht="15.6">
      <c r="B6" s="37" t="s">
        <v>0</v>
      </c>
      <c r="C6" s="20" t="s">
        <v>1</v>
      </c>
      <c r="D6" s="20" t="s">
        <v>3</v>
      </c>
      <c r="E6" s="20" t="s">
        <v>14</v>
      </c>
      <c r="F6" s="21" t="s">
        <v>10</v>
      </c>
      <c r="G6" s="19"/>
      <c r="H6" s="12"/>
    </row>
    <row r="7" spans="2:9" ht="22.5" customHeight="1">
      <c r="B7" s="38">
        <v>1</v>
      </c>
      <c r="C7" s="132" t="str">
        <f>'Rezultātu lapa'!B4</f>
        <v>Ģirts Priekulis</v>
      </c>
      <c r="D7" s="133">
        <v>0</v>
      </c>
      <c r="E7" s="133">
        <v>278</v>
      </c>
      <c r="F7" s="134">
        <f>SUM(D7:E7)</f>
        <v>278</v>
      </c>
      <c r="G7" s="19"/>
      <c r="H7" s="10"/>
    </row>
    <row r="8" spans="2:9" ht="22.5" customHeight="1" thickBot="1">
      <c r="B8" s="39">
        <v>2</v>
      </c>
      <c r="C8" s="128" t="s">
        <v>116</v>
      </c>
      <c r="D8" s="135">
        <v>0</v>
      </c>
      <c r="E8" s="135">
        <v>230</v>
      </c>
      <c r="F8" s="136">
        <f>SUM(D8:E8)</f>
        <v>230</v>
      </c>
      <c r="G8" s="19"/>
      <c r="H8" s="10"/>
    </row>
    <row r="9" spans="2:9" ht="22.5" hidden="1" customHeight="1" thickBot="1">
      <c r="B9" s="102">
        <v>3</v>
      </c>
      <c r="C9" s="103"/>
      <c r="D9" s="104"/>
      <c r="E9" s="104"/>
      <c r="F9" s="105">
        <f>SUM(D9:E9)</f>
        <v>0</v>
      </c>
      <c r="G9" s="19"/>
      <c r="H9" s="10"/>
    </row>
    <row r="10" spans="2:9" ht="15.6" thickBot="1">
      <c r="B10" s="18"/>
      <c r="C10" s="19"/>
      <c r="D10" s="74"/>
      <c r="E10" s="19"/>
      <c r="F10" s="19"/>
      <c r="G10" s="19"/>
      <c r="H10" s="10"/>
    </row>
    <row r="11" spans="2:9" ht="15.6">
      <c r="B11" s="37" t="s">
        <v>0</v>
      </c>
      <c r="C11" s="20" t="s">
        <v>1</v>
      </c>
      <c r="D11" s="20" t="s">
        <v>3</v>
      </c>
      <c r="E11" s="20" t="s">
        <v>14</v>
      </c>
      <c r="F11" s="21" t="s">
        <v>10</v>
      </c>
      <c r="G11" s="19"/>
      <c r="H11" s="12"/>
    </row>
    <row r="12" spans="2:9" ht="21">
      <c r="B12" s="142"/>
      <c r="C12" s="128" t="s">
        <v>116</v>
      </c>
      <c r="D12" s="129">
        <v>0</v>
      </c>
      <c r="E12" s="130">
        <v>288</v>
      </c>
      <c r="F12" s="131">
        <f>SUM(D12:E12)</f>
        <v>288</v>
      </c>
      <c r="G12" s="19"/>
      <c r="H12" s="12"/>
    </row>
    <row r="13" spans="2:9" ht="24.6">
      <c r="B13" s="38">
        <v>3</v>
      </c>
      <c r="C13" s="107" t="s">
        <v>78</v>
      </c>
      <c r="D13" s="117">
        <v>0</v>
      </c>
      <c r="E13" s="106">
        <v>213</v>
      </c>
      <c r="F13" s="86">
        <f>SUM(D13:E13)</f>
        <v>213</v>
      </c>
      <c r="G13" s="19"/>
      <c r="H13" s="12"/>
    </row>
    <row r="14" spans="2:9" ht="24.6">
      <c r="B14" s="38">
        <v>4</v>
      </c>
      <c r="C14" s="107" t="str">
        <f>'Rezultātu lapa'!B5</f>
        <v>Toms Pultraks</v>
      </c>
      <c r="D14" s="117">
        <v>0</v>
      </c>
      <c r="E14" s="106">
        <v>179</v>
      </c>
      <c r="F14" s="86">
        <f>SUM(D14:E14)</f>
        <v>179</v>
      </c>
      <c r="G14" s="19"/>
      <c r="H14" s="12"/>
    </row>
    <row r="15" spans="2:9" ht="25.2" thickBot="1">
      <c r="B15" s="39">
        <v>5</v>
      </c>
      <c r="C15" s="100" t="s">
        <v>89</v>
      </c>
      <c r="D15" s="119">
        <v>0</v>
      </c>
      <c r="E15" s="120">
        <v>168</v>
      </c>
      <c r="F15" s="121">
        <f>SUM(D15:E15)</f>
        <v>168</v>
      </c>
      <c r="G15" s="19"/>
      <c r="H15" s="12"/>
    </row>
    <row r="16" spans="2:9" ht="22.5" customHeight="1" thickBot="1">
      <c r="B16" s="18"/>
      <c r="C16" s="19"/>
      <c r="D16" s="74"/>
      <c r="E16" s="19"/>
      <c r="F16" s="19"/>
      <c r="G16" s="19"/>
      <c r="H16" s="10"/>
    </row>
    <row r="17" spans="2:8" ht="22.5" customHeight="1">
      <c r="B17" s="37" t="s">
        <v>0</v>
      </c>
      <c r="C17" s="20" t="s">
        <v>1</v>
      </c>
      <c r="D17" s="20" t="s">
        <v>3</v>
      </c>
      <c r="E17" s="20" t="s">
        <v>14</v>
      </c>
      <c r="F17" s="21" t="s">
        <v>10</v>
      </c>
      <c r="G17" s="19"/>
      <c r="H17" s="10"/>
    </row>
    <row r="18" spans="2:8" ht="22.5" customHeight="1">
      <c r="B18" s="40"/>
      <c r="C18" s="98" t="s">
        <v>86</v>
      </c>
      <c r="D18" s="116">
        <v>0</v>
      </c>
      <c r="E18" s="99">
        <v>256</v>
      </c>
      <c r="F18" s="66">
        <f t="shared" ref="F18:F23" si="0">SUM(E18+D18)</f>
        <v>256</v>
      </c>
      <c r="G18" s="19"/>
      <c r="H18" s="10"/>
    </row>
    <row r="19" spans="2:8" ht="24.6">
      <c r="B19" s="40"/>
      <c r="C19" s="98" t="str">
        <f>'Rezultātu lapa'!B7</f>
        <v>Maksims Gerasimenko</v>
      </c>
      <c r="D19" s="116">
        <v>0</v>
      </c>
      <c r="E19" s="99">
        <v>244</v>
      </c>
      <c r="F19" s="66">
        <f t="shared" si="0"/>
        <v>244</v>
      </c>
      <c r="G19" s="19"/>
      <c r="H19" s="10"/>
    </row>
    <row r="20" spans="2:8" ht="24.6">
      <c r="B20" s="40"/>
      <c r="C20" s="98" t="str">
        <f>Desperado!B10</f>
        <v>Māris Dukurs</v>
      </c>
      <c r="D20" s="116">
        <v>0</v>
      </c>
      <c r="E20" s="99">
        <v>227</v>
      </c>
      <c r="F20" s="66">
        <f t="shared" si="0"/>
        <v>227</v>
      </c>
      <c r="G20" s="19"/>
      <c r="H20" s="10"/>
    </row>
    <row r="21" spans="2:8" ht="22.5" customHeight="1">
      <c r="B21" s="67" t="s">
        <v>19</v>
      </c>
      <c r="C21" s="98" t="str">
        <f>'Rezultātu lapa'!B6</f>
        <v>Baiba Buša</v>
      </c>
      <c r="D21" s="116">
        <v>8</v>
      </c>
      <c r="E21" s="99">
        <v>181</v>
      </c>
      <c r="F21" s="66">
        <f t="shared" si="0"/>
        <v>189</v>
      </c>
      <c r="G21" s="19"/>
      <c r="H21" s="10"/>
    </row>
    <row r="22" spans="2:8" ht="22.5" customHeight="1">
      <c r="B22" s="67" t="s">
        <v>20</v>
      </c>
      <c r="C22" s="98" t="str">
        <f>'Rezultātu lapa'!B9</f>
        <v>Dmitirjs Nikonovs</v>
      </c>
      <c r="D22" s="116">
        <v>0</v>
      </c>
      <c r="E22" s="99">
        <v>181</v>
      </c>
      <c r="F22" s="66">
        <f t="shared" si="0"/>
        <v>181</v>
      </c>
      <c r="G22" s="19"/>
      <c r="H22" s="10"/>
    </row>
    <row r="23" spans="2:8" ht="22.5" customHeight="1" thickBot="1">
      <c r="B23" s="70" t="s">
        <v>18</v>
      </c>
      <c r="C23" s="100" t="s">
        <v>115</v>
      </c>
      <c r="D23" s="118">
        <v>0</v>
      </c>
      <c r="E23" s="101">
        <v>177</v>
      </c>
      <c r="F23" s="73">
        <f t="shared" si="0"/>
        <v>177</v>
      </c>
      <c r="G23" s="19"/>
      <c r="H23" s="10"/>
    </row>
    <row r="24" spans="2:8" ht="22.5" customHeight="1">
      <c r="B24" s="18"/>
      <c r="C24" s="19"/>
      <c r="D24" s="74"/>
      <c r="E24" s="19"/>
      <c r="F24" s="19"/>
      <c r="G24" s="19"/>
      <c r="H24" s="10"/>
    </row>
    <row r="25" spans="2:8" ht="22.5" customHeight="1">
      <c r="B25" s="18"/>
      <c r="C25" s="19"/>
      <c r="D25" s="74"/>
      <c r="E25" s="19"/>
      <c r="F25" s="19"/>
      <c r="G25" s="19"/>
      <c r="H25" s="10"/>
    </row>
    <row r="26" spans="2:8" ht="22.5" customHeight="1">
      <c r="B26" s="18"/>
      <c r="C26" s="23"/>
      <c r="D26" s="75"/>
      <c r="E26" s="22"/>
      <c r="F26" s="22"/>
      <c r="G26" s="19"/>
      <c r="H26" s="10"/>
    </row>
    <row r="27" spans="2:8" ht="15">
      <c r="G27" s="19"/>
      <c r="H27" s="10"/>
    </row>
    <row r="28" spans="2:8" ht="15">
      <c r="G28" s="19"/>
      <c r="H28" s="10"/>
    </row>
    <row r="29" spans="2:8" ht="15">
      <c r="G29" s="19"/>
      <c r="H29" s="10"/>
    </row>
    <row r="30" spans="2:8" ht="15">
      <c r="H30" s="10"/>
    </row>
    <row r="32" spans="2:8" ht="15">
      <c r="G32" s="9"/>
      <c r="H32" s="10"/>
    </row>
    <row r="33" spans="2:8" ht="15">
      <c r="B33" s="9"/>
      <c r="C33" s="17"/>
      <c r="D33" s="10"/>
      <c r="E33" s="10"/>
      <c r="G33" s="9"/>
      <c r="H33" s="10"/>
    </row>
    <row r="34" spans="2:8" ht="15">
      <c r="B34" s="9"/>
      <c r="C34" s="17"/>
      <c r="D34" s="10"/>
      <c r="E34" s="10"/>
      <c r="G34" s="11"/>
      <c r="H34" s="12"/>
    </row>
    <row r="35" spans="2:8" ht="15">
      <c r="B35" s="9"/>
      <c r="C35" s="17"/>
      <c r="D35" s="10"/>
      <c r="E35" s="10"/>
      <c r="G35" s="11"/>
      <c r="H35" s="12"/>
    </row>
    <row r="36" spans="2:8" ht="15">
      <c r="B36" s="9"/>
      <c r="C36" s="17"/>
      <c r="D36" s="10"/>
      <c r="E36" s="10"/>
      <c r="G36" s="9"/>
      <c r="H36" s="10"/>
    </row>
    <row r="37" spans="2:8" ht="15">
      <c r="B37" s="9"/>
      <c r="C37" s="17"/>
      <c r="D37" s="10"/>
      <c r="E37" s="10"/>
      <c r="G37" s="9"/>
      <c r="H37" s="10"/>
    </row>
    <row r="38" spans="2:8" ht="15">
      <c r="B38" s="9"/>
      <c r="C38" s="17"/>
      <c r="D38" s="10"/>
      <c r="E38" s="10"/>
      <c r="G38" s="9"/>
      <c r="H38" s="10"/>
    </row>
    <row r="39" spans="2:8" ht="15">
      <c r="B39" s="9"/>
      <c r="C39" s="17"/>
      <c r="D39" s="10"/>
      <c r="E39" s="10"/>
      <c r="G39" s="9"/>
      <c r="H39" s="10"/>
    </row>
    <row r="40" spans="2:8" ht="15">
      <c r="B40" s="9"/>
      <c r="C40" s="17"/>
      <c r="D40" s="10"/>
      <c r="E40" s="10"/>
      <c r="G40" s="9"/>
      <c r="H40" s="10"/>
    </row>
    <row r="41" spans="2:8" ht="15">
      <c r="B41" s="9"/>
      <c r="C41" s="17"/>
      <c r="D41" s="10"/>
      <c r="E41" s="10"/>
      <c r="G41" s="9"/>
      <c r="H41" s="12"/>
    </row>
    <row r="42" spans="2:8" ht="15">
      <c r="B42" s="9"/>
      <c r="C42" s="17"/>
      <c r="D42" s="10"/>
      <c r="E42" s="10"/>
      <c r="G42" s="9"/>
      <c r="H42" s="10"/>
    </row>
    <row r="43" spans="2:8" ht="15">
      <c r="B43" s="9"/>
      <c r="C43" s="17"/>
      <c r="D43" s="10"/>
      <c r="E43" s="10"/>
      <c r="G43" s="9"/>
      <c r="H43" s="10"/>
    </row>
    <row r="44" spans="2:8" ht="15">
      <c r="B44" s="9"/>
      <c r="C44" s="17"/>
      <c r="D44" s="10"/>
      <c r="E44" s="10"/>
      <c r="G44" s="9"/>
      <c r="H44" s="10"/>
    </row>
    <row r="45" spans="2:8" ht="15">
      <c r="B45" s="9"/>
      <c r="C45" s="17"/>
      <c r="D45" s="10"/>
      <c r="E45" s="10"/>
      <c r="G45" s="9"/>
      <c r="H45" s="10"/>
    </row>
    <row r="46" spans="2:8" ht="15">
      <c r="B46" s="9"/>
      <c r="C46" s="17"/>
      <c r="D46" s="10"/>
      <c r="E46" s="10"/>
      <c r="G46" s="9"/>
      <c r="H46" s="10"/>
    </row>
    <row r="47" spans="2:8" ht="15">
      <c r="B47" s="9"/>
      <c r="C47" s="17"/>
      <c r="D47" s="10"/>
      <c r="E47" s="10"/>
      <c r="G47" s="9"/>
      <c r="H47" s="10"/>
    </row>
    <row r="48" spans="2:8" ht="15">
      <c r="B48" s="9"/>
      <c r="C48" s="17"/>
      <c r="D48" s="10"/>
      <c r="E48" s="10"/>
      <c r="G48" s="9"/>
      <c r="H48" s="10"/>
    </row>
    <row r="49" spans="2:8" ht="15">
      <c r="B49" s="9"/>
      <c r="C49" s="17"/>
      <c r="D49" s="10"/>
      <c r="E49" s="10"/>
      <c r="G49" s="9"/>
      <c r="H49" s="10"/>
    </row>
    <row r="50" spans="2:8" ht="15">
      <c r="B50" s="9"/>
      <c r="C50" s="17"/>
      <c r="D50" s="10"/>
      <c r="E50" s="10"/>
      <c r="G50" s="9"/>
      <c r="H50" s="12"/>
    </row>
    <row r="51" spans="2:8" ht="15">
      <c r="B51" s="9"/>
      <c r="C51" s="17"/>
      <c r="D51" s="10"/>
      <c r="E51" s="10"/>
      <c r="G51" s="9"/>
      <c r="H51" s="10"/>
    </row>
    <row r="52" spans="2:8" ht="15">
      <c r="B52" s="9"/>
      <c r="C52" s="17"/>
      <c r="D52" s="10"/>
      <c r="E52" s="10"/>
      <c r="G52" s="9"/>
      <c r="H52" s="10"/>
    </row>
    <row r="53" spans="2:8" ht="15">
      <c r="B53" s="9"/>
      <c r="C53" s="17"/>
      <c r="D53" s="10"/>
      <c r="E53" s="10"/>
      <c r="G53" s="9"/>
      <c r="H53" s="10"/>
    </row>
    <row r="54" spans="2:8" ht="15">
      <c r="B54" s="9"/>
      <c r="C54" s="17"/>
      <c r="D54" s="10"/>
      <c r="E54" s="10"/>
      <c r="G54" s="9"/>
      <c r="H54" s="10"/>
    </row>
    <row r="55" spans="2:8" ht="15">
      <c r="B55" s="9"/>
      <c r="C55" s="17"/>
      <c r="D55" s="10"/>
      <c r="E55" s="10"/>
      <c r="G55" s="9"/>
      <c r="H55" s="10"/>
    </row>
    <row r="56" spans="2:8" ht="15">
      <c r="B56" s="9"/>
      <c r="C56" s="17"/>
      <c r="D56" s="10"/>
      <c r="E56" s="10"/>
      <c r="G56" s="9"/>
      <c r="H56" s="10"/>
    </row>
    <row r="57" spans="2:8" ht="15">
      <c r="B57" s="9"/>
      <c r="C57" s="17"/>
      <c r="D57" s="10"/>
      <c r="E57" s="10"/>
      <c r="G57" s="9"/>
      <c r="H57" s="10"/>
    </row>
    <row r="58" spans="2:8" ht="15">
      <c r="B58" s="9"/>
      <c r="C58" s="17"/>
      <c r="D58" s="10"/>
      <c r="E58" s="10"/>
      <c r="G58" s="9"/>
      <c r="H58" s="10"/>
    </row>
    <row r="59" spans="2:8" ht="15">
      <c r="B59" s="9"/>
      <c r="C59" s="17"/>
      <c r="D59" s="10"/>
      <c r="E59" s="10"/>
      <c r="G59" s="9"/>
      <c r="H59" s="10"/>
    </row>
    <row r="60" spans="2:8" ht="15">
      <c r="B60" s="9"/>
      <c r="C60" s="17"/>
      <c r="D60" s="10"/>
      <c r="E60" s="10"/>
      <c r="G60" s="9"/>
      <c r="H60" s="10"/>
    </row>
    <row r="61" spans="2:8" ht="15">
      <c r="B61" s="9"/>
      <c r="C61" s="17"/>
      <c r="D61" s="10"/>
      <c r="E61" s="10"/>
      <c r="G61" s="9"/>
      <c r="H61" s="10"/>
    </row>
    <row r="62" spans="2:8" ht="15">
      <c r="B62" s="9"/>
      <c r="C62" s="17"/>
      <c r="D62" s="10"/>
      <c r="E62" s="10"/>
      <c r="G62" s="9"/>
      <c r="H62" s="12"/>
    </row>
    <row r="63" spans="2:8" ht="15">
      <c r="B63" s="9"/>
      <c r="C63" s="17"/>
      <c r="D63" s="10"/>
      <c r="E63" s="10"/>
      <c r="G63" s="17"/>
      <c r="H63" s="10"/>
    </row>
    <row r="64" spans="2:8" ht="15">
      <c r="B64" s="9"/>
      <c r="C64" s="17"/>
      <c r="D64" s="10"/>
      <c r="E64" s="10"/>
    </row>
    <row r="65" spans="2:8" ht="15">
      <c r="B65" s="9"/>
      <c r="C65" s="17"/>
      <c r="D65" s="10"/>
      <c r="E65" s="10"/>
      <c r="G65" s="17"/>
      <c r="H65" s="10"/>
    </row>
    <row r="66" spans="2:8" ht="15">
      <c r="B66" s="9"/>
      <c r="C66" s="17"/>
      <c r="D66" s="10"/>
      <c r="E66" s="10"/>
      <c r="G66" s="17"/>
      <c r="H66" s="10"/>
    </row>
    <row r="67" spans="2:8" ht="15">
      <c r="B67" s="9"/>
      <c r="C67" s="17"/>
      <c r="D67" s="10"/>
      <c r="E67" s="10"/>
      <c r="G67" s="17"/>
      <c r="H67" s="10"/>
    </row>
    <row r="68" spans="2:8" ht="15">
      <c r="B68" s="9"/>
      <c r="C68" s="17"/>
      <c r="D68" s="10"/>
      <c r="E68" s="10"/>
    </row>
    <row r="69" spans="2:8" ht="15">
      <c r="B69" s="9"/>
      <c r="C69" s="17"/>
      <c r="D69" s="10"/>
      <c r="E69" s="10"/>
      <c r="G69" s="17"/>
      <c r="H69" s="10"/>
    </row>
    <row r="70" spans="2:8" ht="15">
      <c r="B70" s="9"/>
      <c r="C70" s="17"/>
      <c r="D70" s="10"/>
      <c r="E70" s="10"/>
      <c r="H70" s="12"/>
    </row>
    <row r="71" spans="2:8" ht="15">
      <c r="B71" s="9"/>
      <c r="C71" s="17"/>
      <c r="D71" s="10"/>
      <c r="E71" s="10"/>
      <c r="G71" s="17"/>
      <c r="H71" s="10"/>
    </row>
    <row r="72" spans="2:8" ht="15">
      <c r="B72" s="9"/>
      <c r="C72" s="17"/>
      <c r="D72" s="10"/>
      <c r="E72" s="10"/>
      <c r="G72" s="17"/>
      <c r="H72" s="10"/>
    </row>
    <row r="73" spans="2:8" ht="15">
      <c r="B73" s="9"/>
      <c r="C73" s="17"/>
      <c r="D73" s="10"/>
      <c r="E73" s="10"/>
      <c r="G73" s="17"/>
      <c r="H73" s="10"/>
    </row>
    <row r="74" spans="2:8" ht="15">
      <c r="B74" s="9"/>
      <c r="C74" s="17"/>
      <c r="D74" s="10"/>
      <c r="E74" s="10"/>
      <c r="G74" s="17"/>
      <c r="H74" s="10"/>
    </row>
    <row r="75" spans="2:8" ht="15">
      <c r="B75" s="9"/>
      <c r="C75" s="17"/>
      <c r="D75" s="10"/>
      <c r="E75" s="10"/>
      <c r="G75" s="17"/>
      <c r="H75" s="10"/>
    </row>
    <row r="76" spans="2:8" ht="15">
      <c r="B76" s="9"/>
      <c r="C76" s="17"/>
      <c r="D76" s="10"/>
      <c r="E76" s="10"/>
      <c r="G76" s="17"/>
      <c r="H76" s="10"/>
    </row>
    <row r="77" spans="2:8" ht="15">
      <c r="B77" s="9"/>
      <c r="C77" s="17"/>
      <c r="D77" s="10"/>
      <c r="E77" s="10"/>
      <c r="G77" s="17"/>
      <c r="H77" s="10"/>
    </row>
    <row r="78" spans="2:8" ht="15">
      <c r="B78" s="9"/>
      <c r="C78" s="17"/>
      <c r="D78" s="10"/>
      <c r="E78" s="10"/>
    </row>
    <row r="79" spans="2:8" ht="15">
      <c r="B79" s="9"/>
      <c r="C79" s="17"/>
      <c r="D79" s="10"/>
      <c r="E79" s="10"/>
    </row>
    <row r="80" spans="2:8" ht="15">
      <c r="B80" s="9"/>
      <c r="C80" s="17"/>
      <c r="D80" s="10"/>
      <c r="E80" s="10"/>
    </row>
    <row r="81" spans="2:5" ht="15">
      <c r="B81" s="9"/>
      <c r="C81" s="17"/>
      <c r="D81" s="10"/>
      <c r="E81" s="10"/>
    </row>
    <row r="82" spans="2:5" ht="15">
      <c r="B82" s="9"/>
      <c r="C82" s="17"/>
      <c r="D82" s="10"/>
      <c r="E82" s="10"/>
    </row>
    <row r="83" spans="2:5" ht="15">
      <c r="B83" s="9"/>
      <c r="C83" s="17"/>
      <c r="D83" s="10"/>
      <c r="E83" s="10"/>
    </row>
    <row r="84" spans="2:5" ht="15">
      <c r="B84" s="9"/>
      <c r="C84" s="17"/>
      <c r="D84" s="10"/>
      <c r="E84" s="10"/>
    </row>
    <row r="85" spans="2:5" ht="15">
      <c r="B85" s="9"/>
      <c r="C85" s="17"/>
      <c r="D85" s="10"/>
      <c r="E85" s="10"/>
    </row>
    <row r="86" spans="2:5" ht="15">
      <c r="B86" s="9"/>
      <c r="C86" s="17"/>
      <c r="D86" s="10"/>
      <c r="E86" s="10"/>
    </row>
    <row r="87" spans="2:5" ht="15">
      <c r="B87" s="9"/>
      <c r="C87" s="17"/>
      <c r="D87" s="10"/>
      <c r="E87" s="10"/>
    </row>
    <row r="88" spans="2:5" ht="15">
      <c r="B88" s="9"/>
      <c r="C88" s="17"/>
      <c r="D88" s="10"/>
      <c r="E88" s="10"/>
    </row>
    <row r="89" spans="2:5" ht="15">
      <c r="B89" s="9"/>
      <c r="C89" s="17"/>
      <c r="D89" s="10"/>
      <c r="E89" s="10"/>
    </row>
    <row r="90" spans="2:5" ht="15">
      <c r="B90" s="9"/>
      <c r="C90" s="17"/>
      <c r="D90" s="10"/>
      <c r="E90" s="10"/>
    </row>
    <row r="91" spans="2:5" ht="15">
      <c r="B91" s="9"/>
      <c r="C91" s="17"/>
      <c r="D91" s="10"/>
      <c r="E91" s="10"/>
    </row>
    <row r="92" spans="2:5" ht="15">
      <c r="B92" s="9"/>
      <c r="C92" s="17"/>
      <c r="D92" s="10"/>
      <c r="E92" s="10"/>
    </row>
    <row r="93" spans="2:5" ht="15">
      <c r="B93" s="9"/>
      <c r="C93" s="17"/>
      <c r="D93" s="10"/>
      <c r="E93" s="10"/>
    </row>
    <row r="94" spans="2:5" ht="15">
      <c r="B94" s="9"/>
      <c r="C94" s="17"/>
      <c r="D94" s="10"/>
      <c r="E94" s="10"/>
    </row>
    <row r="95" spans="2:5" ht="15">
      <c r="B95" s="9"/>
      <c r="C95" s="17"/>
      <c r="D95" s="10"/>
      <c r="E95" s="10"/>
    </row>
    <row r="96" spans="2:5" ht="15">
      <c r="B96" s="9"/>
      <c r="C96" s="17"/>
      <c r="D96" s="10"/>
      <c r="E96" s="10"/>
    </row>
    <row r="97" spans="2:5" ht="15">
      <c r="B97" s="9"/>
      <c r="C97" s="17"/>
      <c r="D97" s="10"/>
      <c r="E97" s="10"/>
    </row>
    <row r="98" spans="2:5" ht="15">
      <c r="B98" s="9"/>
      <c r="C98" s="17"/>
      <c r="D98" s="10"/>
      <c r="E98" s="10"/>
    </row>
    <row r="99" spans="2:5" ht="15">
      <c r="B99" s="9"/>
      <c r="C99" s="17"/>
      <c r="D99" s="10"/>
      <c r="E99" s="10"/>
    </row>
    <row r="100" spans="2:5" ht="15">
      <c r="B100" s="9"/>
      <c r="C100" s="17"/>
      <c r="D100" s="10"/>
      <c r="E100" s="10"/>
    </row>
    <row r="101" spans="2:5" ht="15">
      <c r="B101" s="9"/>
      <c r="C101" s="17"/>
      <c r="D101" s="10"/>
      <c r="E101" s="10"/>
    </row>
    <row r="102" spans="2:5" ht="15">
      <c r="B102" s="9"/>
      <c r="C102" s="17"/>
      <c r="D102" s="10"/>
      <c r="E102" s="10"/>
    </row>
    <row r="103" spans="2:5" ht="15">
      <c r="B103" s="9"/>
      <c r="C103" s="17"/>
      <c r="D103" s="10"/>
      <c r="E103" s="10"/>
    </row>
    <row r="104" spans="2:5" ht="15">
      <c r="B104" s="9"/>
      <c r="C104" s="17"/>
      <c r="D104" s="10"/>
      <c r="E104" s="10"/>
    </row>
    <row r="105" spans="2:5" ht="15">
      <c r="B105" s="9"/>
      <c r="C105" s="17"/>
      <c r="D105" s="10"/>
      <c r="E105" s="10"/>
    </row>
    <row r="106" spans="2:5" ht="15">
      <c r="B106" s="9"/>
      <c r="C106" s="17"/>
      <c r="D106" s="10"/>
      <c r="E106" s="10"/>
    </row>
    <row r="107" spans="2:5" ht="15">
      <c r="B107" s="9"/>
      <c r="C107" s="17"/>
      <c r="D107" s="10"/>
      <c r="E107" s="10"/>
    </row>
    <row r="108" spans="2:5" ht="15">
      <c r="B108" s="9"/>
      <c r="C108" s="17"/>
      <c r="D108" s="10"/>
      <c r="E108" s="10"/>
    </row>
    <row r="109" spans="2:5" ht="15">
      <c r="B109" s="9"/>
      <c r="C109" s="17"/>
      <c r="D109" s="10"/>
      <c r="E109" s="10"/>
    </row>
    <row r="110" spans="2:5" ht="15">
      <c r="B110" s="9"/>
      <c r="C110" s="17"/>
      <c r="D110" s="10"/>
      <c r="E110" s="10"/>
    </row>
    <row r="111" spans="2:5" ht="15">
      <c r="B111" s="9"/>
      <c r="C111" s="17"/>
      <c r="D111" s="10"/>
      <c r="E111" s="10"/>
    </row>
    <row r="112" spans="2:5" ht="15">
      <c r="B112" s="9"/>
      <c r="C112" s="17"/>
      <c r="D112" s="10"/>
      <c r="E112" s="10"/>
    </row>
    <row r="113" spans="2:5" ht="15">
      <c r="B113" s="9"/>
      <c r="C113" s="17"/>
      <c r="D113" s="10"/>
      <c r="E113" s="10"/>
    </row>
    <row r="114" spans="2:5" ht="15">
      <c r="B114" s="9"/>
      <c r="C114" s="17"/>
      <c r="D114" s="10"/>
      <c r="E114" s="10"/>
    </row>
    <row r="115" spans="2:5" ht="15">
      <c r="B115" s="9"/>
      <c r="C115" s="17"/>
      <c r="D115" s="10"/>
      <c r="E115" s="10"/>
    </row>
    <row r="116" spans="2:5" ht="15">
      <c r="B116" s="9"/>
      <c r="C116" s="17"/>
      <c r="D116" s="10"/>
      <c r="E116" s="10"/>
    </row>
    <row r="117" spans="2:5" ht="15">
      <c r="B117" s="9"/>
      <c r="C117" s="17"/>
      <c r="D117" s="10"/>
      <c r="E117" s="10"/>
    </row>
    <row r="118" spans="2:5" ht="15">
      <c r="B118" s="9"/>
      <c r="C118" s="17"/>
      <c r="D118" s="10"/>
      <c r="E118" s="10"/>
    </row>
    <row r="119" spans="2:5" ht="15">
      <c r="B119" s="9"/>
      <c r="C119" s="17"/>
      <c r="D119" s="10"/>
      <c r="E119" s="10"/>
    </row>
    <row r="120" spans="2:5" ht="15">
      <c r="B120" s="9"/>
      <c r="C120" s="17"/>
      <c r="D120" s="10"/>
      <c r="E120" s="10"/>
    </row>
    <row r="121" spans="2:5" ht="15">
      <c r="B121" s="9"/>
      <c r="C121" s="17"/>
      <c r="D121" s="10"/>
      <c r="E121" s="10"/>
    </row>
    <row r="122" spans="2:5" ht="15">
      <c r="B122" s="9"/>
      <c r="C122" s="17"/>
      <c r="D122" s="10"/>
      <c r="E122" s="10"/>
    </row>
    <row r="123" spans="2:5" ht="15">
      <c r="B123" s="9"/>
      <c r="C123" s="17"/>
      <c r="D123" s="10"/>
      <c r="E123" s="10"/>
    </row>
    <row r="124" spans="2:5" ht="15">
      <c r="B124" s="9"/>
      <c r="C124" s="17"/>
      <c r="D124" s="10"/>
      <c r="E124" s="10"/>
    </row>
    <row r="125" spans="2:5" ht="15">
      <c r="B125" s="9"/>
      <c r="C125" s="17"/>
      <c r="D125" s="10"/>
      <c r="E125" s="10"/>
    </row>
    <row r="126" spans="2:5" ht="15">
      <c r="B126" s="9"/>
      <c r="C126" s="17"/>
      <c r="D126" s="10"/>
      <c r="E126" s="10"/>
    </row>
    <row r="127" spans="2:5" ht="15">
      <c r="B127" s="9"/>
      <c r="C127" s="17"/>
      <c r="D127" s="10"/>
      <c r="E127" s="10"/>
    </row>
    <row r="128" spans="2:5" ht="15">
      <c r="B128" s="9"/>
      <c r="C128" s="17"/>
      <c r="D128" s="10"/>
      <c r="E128" s="10"/>
    </row>
    <row r="129" spans="2:5" ht="15">
      <c r="B129" s="9"/>
      <c r="C129" s="17"/>
      <c r="D129" s="10"/>
      <c r="E129" s="10"/>
    </row>
    <row r="130" spans="2:5" ht="15">
      <c r="B130" s="9"/>
      <c r="C130" s="17"/>
      <c r="D130" s="10"/>
      <c r="E130" s="10"/>
    </row>
    <row r="131" spans="2:5" ht="15">
      <c r="B131" s="9"/>
      <c r="C131" s="17"/>
      <c r="D131" s="10"/>
      <c r="E131" s="10"/>
    </row>
    <row r="132" spans="2:5" ht="15">
      <c r="B132" s="9"/>
      <c r="C132" s="17"/>
      <c r="D132" s="10"/>
      <c r="E132" s="10"/>
    </row>
    <row r="133" spans="2:5" ht="15">
      <c r="B133" s="9"/>
      <c r="C133" s="17"/>
      <c r="D133" s="10"/>
      <c r="E133" s="10"/>
    </row>
    <row r="134" spans="2:5" ht="15">
      <c r="B134" s="9"/>
      <c r="C134" s="17"/>
      <c r="D134" s="10"/>
      <c r="E134" s="10"/>
    </row>
    <row r="135" spans="2:5" ht="15">
      <c r="B135" s="9"/>
      <c r="C135" s="17"/>
      <c r="D135" s="10"/>
      <c r="E135" s="10"/>
    </row>
    <row r="136" spans="2:5" ht="15">
      <c r="B136" s="9"/>
      <c r="C136" s="17"/>
      <c r="D136" s="10"/>
      <c r="E136" s="10"/>
    </row>
    <row r="137" spans="2:5" ht="15">
      <c r="B137" s="9"/>
      <c r="C137" s="17"/>
      <c r="D137" s="10"/>
      <c r="E137" s="10"/>
    </row>
    <row r="138" spans="2:5" ht="15.6">
      <c r="B138" s="9"/>
      <c r="C138" s="8"/>
      <c r="D138" s="12"/>
      <c r="E138" s="12"/>
    </row>
    <row r="139" spans="2:5" ht="15.6">
      <c r="B139" s="9"/>
      <c r="C139" s="8"/>
      <c r="D139" s="12"/>
      <c r="E139" s="12"/>
    </row>
    <row r="140" spans="2:5" ht="15">
      <c r="B140" s="9"/>
      <c r="D140" s="12"/>
      <c r="E140" s="12"/>
    </row>
    <row r="141" spans="2:5" ht="15">
      <c r="B141" s="11"/>
      <c r="D141" s="12"/>
      <c r="E141" s="12"/>
    </row>
    <row r="142" spans="2:5" ht="15">
      <c r="B142" s="11"/>
      <c r="D142" s="12"/>
      <c r="E142" s="12"/>
    </row>
    <row r="143" spans="2:5" ht="15">
      <c r="B143" s="11"/>
      <c r="D143" s="12"/>
      <c r="E143" s="12"/>
    </row>
    <row r="144" spans="2:5" ht="15">
      <c r="B144" s="11"/>
      <c r="D144" s="12"/>
      <c r="E144" s="12"/>
    </row>
  </sheetData>
  <phoneticPr fontId="20" type="noConversion"/>
  <printOptions horizontalCentered="1" verticalCentered="1"/>
  <pageMargins left="0.21" right="0.3" top="7.0000000000000007E-2" bottom="0.01" header="0.05" footer="0.0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abSelected="1" topLeftCell="B1" workbookViewId="0">
      <selection activeCell="C1" sqref="C1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8" t="s">
        <v>33</v>
      </c>
      <c r="C3" s="88" t="s">
        <v>32</v>
      </c>
    </row>
    <row r="4" spans="2:3" ht="48" customHeight="1">
      <c r="B4" s="88" t="s">
        <v>31</v>
      </c>
      <c r="C4" s="108" t="str">
        <f>Fināls!C7</f>
        <v>Ģirts Priekulis</v>
      </c>
    </row>
    <row r="5" spans="2:3" ht="48" customHeight="1">
      <c r="B5" s="88" t="s">
        <v>30</v>
      </c>
      <c r="C5" s="85" t="str">
        <f>Fināls!C8</f>
        <v>Matīss Mūrnieks</v>
      </c>
    </row>
    <row r="6" spans="2:3" ht="48" customHeight="1">
      <c r="B6" s="88" t="s">
        <v>29</v>
      </c>
      <c r="C6" s="85" t="str">
        <f>Fināls!C13</f>
        <v>Maksims Gerasimenko</v>
      </c>
    </row>
    <row r="7" spans="2:3" ht="48" customHeight="1">
      <c r="B7" s="88" t="s">
        <v>28</v>
      </c>
      <c r="C7" s="85" t="str">
        <f>Fināls!C14</f>
        <v>Toms Pultraks</v>
      </c>
    </row>
    <row r="8" spans="2:3" ht="48" customHeight="1">
      <c r="B8" s="88" t="s">
        <v>27</v>
      </c>
      <c r="C8" s="85" t="str">
        <f>Fināls!C15</f>
        <v>Māris Dukurs</v>
      </c>
    </row>
    <row r="9" spans="2:3" ht="48" customHeight="1">
      <c r="B9" s="88" t="s">
        <v>26</v>
      </c>
      <c r="C9" s="85" t="str">
        <f>Fināls!C21</f>
        <v>Baiba Buša</v>
      </c>
    </row>
    <row r="10" spans="2:3" ht="48" customHeight="1">
      <c r="B10" s="88" t="s">
        <v>25</v>
      </c>
      <c r="C10" s="85" t="str">
        <f>Fināls!C22</f>
        <v>Dmitirjs Nikonovs</v>
      </c>
    </row>
    <row r="11" spans="2:3" ht="48" customHeight="1">
      <c r="B11" s="88" t="s">
        <v>24</v>
      </c>
      <c r="C11" s="85" t="str">
        <f>Fināls!C23</f>
        <v>Aleksandrs Zavjalovs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="75" zoomScaleNormal="100" workbookViewId="0">
      <selection activeCell="E16" sqref="E16"/>
    </sheetView>
  </sheetViews>
  <sheetFormatPr defaultColWidth="9.109375" defaultRowHeight="13.2"/>
  <cols>
    <col min="2" max="2" width="36.88671875" bestFit="1" customWidth="1"/>
    <col min="3" max="3" width="12" style="2" bestFit="1" customWidth="1"/>
    <col min="4" max="4" width="10.5546875" style="2" customWidth="1"/>
    <col min="5" max="5" width="12.88671875" style="2" bestFit="1" customWidth="1"/>
    <col min="6" max="6" width="11.44140625" style="2" bestFit="1" customWidth="1"/>
    <col min="7" max="7" width="10.5546875" style="2" customWidth="1"/>
    <col min="8" max="8" width="10.6640625" style="2" customWidth="1"/>
    <col min="9" max="11" width="11.5546875" customWidth="1"/>
    <col min="12" max="12" width="10.5546875" style="54" customWidth="1"/>
    <col min="13" max="13" width="2.6640625" customWidth="1"/>
    <col min="14" max="14" width="11.109375" bestFit="1" customWidth="1"/>
  </cols>
  <sheetData>
    <row r="1" spans="1:16" ht="3.75" customHeight="1"/>
    <row r="8" spans="1:16" ht="6.75" customHeight="1" thickBot="1"/>
    <row r="9" spans="1:16" ht="18" thickBot="1">
      <c r="A9" s="42" t="s">
        <v>0</v>
      </c>
      <c r="B9" s="46" t="s">
        <v>1</v>
      </c>
      <c r="C9" s="95" t="s">
        <v>48</v>
      </c>
      <c r="D9" s="95" t="s">
        <v>47</v>
      </c>
      <c r="E9" s="95" t="s">
        <v>46</v>
      </c>
      <c r="F9" s="95" t="s">
        <v>45</v>
      </c>
      <c r="G9" s="95" t="s">
        <v>44</v>
      </c>
      <c r="H9" s="95" t="s">
        <v>50</v>
      </c>
      <c r="I9" s="95" t="s">
        <v>49</v>
      </c>
      <c r="J9" s="96" t="s">
        <v>51</v>
      </c>
      <c r="K9" s="96" t="s">
        <v>52</v>
      </c>
      <c r="L9" s="44" t="s">
        <v>10</v>
      </c>
      <c r="N9" s="150" t="s">
        <v>34</v>
      </c>
      <c r="O9" s="151"/>
    </row>
    <row r="10" spans="1:16" ht="18" customHeight="1" thickBot="1">
      <c r="A10" s="91">
        <v>1</v>
      </c>
      <c r="B10" s="51"/>
      <c r="C10" s="92"/>
      <c r="D10" s="69"/>
      <c r="E10" s="69"/>
      <c r="F10" s="69"/>
      <c r="G10" s="69"/>
      <c r="H10" s="69"/>
      <c r="I10" s="97"/>
      <c r="J10" s="97"/>
      <c r="K10" s="97"/>
      <c r="L10" s="52">
        <f>SUM(C10:K10)</f>
        <v>0</v>
      </c>
      <c r="N10" s="93" t="s">
        <v>31</v>
      </c>
      <c r="O10" s="93">
        <v>30</v>
      </c>
      <c r="P10" s="2"/>
    </row>
    <row r="11" spans="1:16" ht="18" customHeight="1" thickBot="1">
      <c r="A11" s="91">
        <v>2</v>
      </c>
      <c r="B11" s="51"/>
      <c r="C11" s="92"/>
      <c r="D11" s="69"/>
      <c r="E11" s="69"/>
      <c r="F11" s="69"/>
      <c r="G11" s="69"/>
      <c r="H11" s="69"/>
      <c r="I11" s="97"/>
      <c r="J11" s="97"/>
      <c r="K11" s="97"/>
      <c r="L11" s="52">
        <f t="shared" ref="L11:L59" si="0">SUM(C11:K11)</f>
        <v>0</v>
      </c>
      <c r="N11" s="93" t="s">
        <v>30</v>
      </c>
      <c r="O11" s="93">
        <v>27</v>
      </c>
      <c r="P11" s="2"/>
    </row>
    <row r="12" spans="1:16" ht="18" customHeight="1" thickBot="1">
      <c r="A12" s="91">
        <v>3</v>
      </c>
      <c r="B12" s="51"/>
      <c r="C12" s="92"/>
      <c r="D12" s="69"/>
      <c r="E12" s="69"/>
      <c r="F12" s="69"/>
      <c r="G12" s="69"/>
      <c r="H12" s="69"/>
      <c r="I12" s="97"/>
      <c r="J12" s="97"/>
      <c r="K12" s="97"/>
      <c r="L12" s="52">
        <f t="shared" si="0"/>
        <v>0</v>
      </c>
      <c r="N12" s="93" t="s">
        <v>29</v>
      </c>
      <c r="O12" s="93">
        <f>27-3</f>
        <v>24</v>
      </c>
      <c r="P12" s="2"/>
    </row>
    <row r="13" spans="1:16" ht="18" customHeight="1" thickBot="1">
      <c r="A13" s="91">
        <v>4</v>
      </c>
      <c r="B13" s="51"/>
      <c r="C13" s="92"/>
      <c r="D13" s="69"/>
      <c r="E13" s="69"/>
      <c r="F13" s="69"/>
      <c r="G13" s="69"/>
      <c r="H13" s="69"/>
      <c r="I13" s="97"/>
      <c r="J13" s="97"/>
      <c r="K13" s="97"/>
      <c r="L13" s="52">
        <f t="shared" si="0"/>
        <v>0</v>
      </c>
      <c r="N13" s="93" t="s">
        <v>28</v>
      </c>
      <c r="O13" s="93">
        <f>24-3</f>
        <v>21</v>
      </c>
      <c r="P13" s="2"/>
    </row>
    <row r="14" spans="1:16" ht="18" customHeight="1" thickBot="1">
      <c r="A14" s="91">
        <v>5</v>
      </c>
      <c r="B14" s="51"/>
      <c r="C14" s="92"/>
      <c r="D14" s="69"/>
      <c r="E14" s="69"/>
      <c r="F14" s="69"/>
      <c r="G14" s="69"/>
      <c r="H14" s="69"/>
      <c r="I14" s="97"/>
      <c r="J14" s="97"/>
      <c r="K14" s="97"/>
      <c r="L14" s="52">
        <f t="shared" si="0"/>
        <v>0</v>
      </c>
      <c r="N14" s="93" t="s">
        <v>27</v>
      </c>
      <c r="O14" s="93">
        <f>21-3</f>
        <v>18</v>
      </c>
      <c r="P14" s="2"/>
    </row>
    <row r="15" spans="1:16" ht="18" customHeight="1" thickBot="1">
      <c r="A15" s="91">
        <v>6</v>
      </c>
      <c r="B15" s="51"/>
      <c r="C15" s="92"/>
      <c r="D15" s="69"/>
      <c r="E15" s="69"/>
      <c r="F15" s="69"/>
      <c r="G15" s="69"/>
      <c r="H15" s="69"/>
      <c r="I15" s="97"/>
      <c r="J15" s="97"/>
      <c r="K15" s="97"/>
      <c r="L15" s="52">
        <f t="shared" si="0"/>
        <v>0</v>
      </c>
      <c r="N15" s="93" t="s">
        <v>26</v>
      </c>
      <c r="O15" s="93">
        <f>18-3</f>
        <v>15</v>
      </c>
      <c r="P15" s="2"/>
    </row>
    <row r="16" spans="1:16" ht="18" customHeight="1" thickBot="1">
      <c r="A16" s="91">
        <v>7</v>
      </c>
      <c r="B16" s="51"/>
      <c r="C16" s="92"/>
      <c r="D16" s="69"/>
      <c r="E16" s="69"/>
      <c r="F16" s="69"/>
      <c r="G16" s="69"/>
      <c r="H16" s="69"/>
      <c r="I16" s="97"/>
      <c r="J16" s="97"/>
      <c r="K16" s="97"/>
      <c r="L16" s="52">
        <f t="shared" si="0"/>
        <v>0</v>
      </c>
      <c r="N16" s="93" t="s">
        <v>25</v>
      </c>
      <c r="O16" s="93">
        <f>15-3</f>
        <v>12</v>
      </c>
      <c r="P16" s="2"/>
    </row>
    <row r="17" spans="1:16" ht="18" customHeight="1" thickBot="1">
      <c r="A17" s="94">
        <v>8</v>
      </c>
      <c r="B17" s="51"/>
      <c r="C17" s="92"/>
      <c r="D17" s="69"/>
      <c r="E17" s="69"/>
      <c r="F17" s="69"/>
      <c r="G17" s="69"/>
      <c r="H17" s="69"/>
      <c r="I17" s="97"/>
      <c r="J17" s="97"/>
      <c r="K17" s="97"/>
      <c r="L17" s="52">
        <f t="shared" si="0"/>
        <v>0</v>
      </c>
      <c r="N17" s="93" t="s">
        <v>24</v>
      </c>
      <c r="O17" s="93">
        <v>12</v>
      </c>
      <c r="P17" s="2"/>
    </row>
    <row r="18" spans="1:16" ht="18" customHeight="1" thickTop="1" thickBot="1">
      <c r="A18" s="41">
        <v>9</v>
      </c>
      <c r="B18" s="51"/>
      <c r="C18" s="92"/>
      <c r="D18" s="69"/>
      <c r="E18" s="69"/>
      <c r="F18" s="69"/>
      <c r="G18" s="69"/>
      <c r="H18" s="69"/>
      <c r="I18" s="97"/>
      <c r="J18" s="97"/>
      <c r="K18" s="97"/>
      <c r="L18" s="52">
        <f t="shared" si="0"/>
        <v>0</v>
      </c>
      <c r="N18" s="93" t="s">
        <v>35</v>
      </c>
      <c r="O18" s="93">
        <v>9</v>
      </c>
      <c r="P18" s="2"/>
    </row>
    <row r="19" spans="1:16" ht="18" customHeight="1" thickBot="1">
      <c r="A19" s="41">
        <v>10</v>
      </c>
      <c r="B19" s="51"/>
      <c r="C19" s="92"/>
      <c r="D19" s="69"/>
      <c r="E19" s="69"/>
      <c r="F19" s="69"/>
      <c r="G19" s="69"/>
      <c r="H19" s="69"/>
      <c r="I19" s="97"/>
      <c r="J19" s="97"/>
      <c r="K19" s="97"/>
      <c r="L19" s="52">
        <f t="shared" si="0"/>
        <v>0</v>
      </c>
      <c r="N19" s="93" t="s">
        <v>36</v>
      </c>
      <c r="O19" s="93">
        <v>9</v>
      </c>
      <c r="P19" s="2"/>
    </row>
    <row r="20" spans="1:16" ht="18" customHeight="1" thickBot="1">
      <c r="A20" s="41">
        <v>11</v>
      </c>
      <c r="B20" s="51"/>
      <c r="C20" s="92"/>
      <c r="D20" s="69"/>
      <c r="E20" s="69"/>
      <c r="F20" s="69"/>
      <c r="G20" s="69"/>
      <c r="H20" s="69"/>
      <c r="I20" s="97"/>
      <c r="J20" s="97"/>
      <c r="K20" s="97"/>
      <c r="L20" s="52">
        <f t="shared" si="0"/>
        <v>0</v>
      </c>
      <c r="N20" s="93" t="s">
        <v>37</v>
      </c>
      <c r="O20" s="93">
        <v>6</v>
      </c>
      <c r="P20" s="2"/>
    </row>
    <row r="21" spans="1:16" ht="18" customHeight="1" thickBot="1">
      <c r="A21" s="41">
        <v>12</v>
      </c>
      <c r="B21" s="51"/>
      <c r="C21" s="92"/>
      <c r="D21" s="69"/>
      <c r="E21" s="69"/>
      <c r="F21" s="69"/>
      <c r="G21" s="69"/>
      <c r="H21" s="69"/>
      <c r="I21" s="97"/>
      <c r="J21" s="97"/>
      <c r="K21" s="97"/>
      <c r="L21" s="52">
        <f t="shared" si="0"/>
        <v>0</v>
      </c>
      <c r="N21" s="93" t="s">
        <v>38</v>
      </c>
      <c r="O21" s="93">
        <v>6</v>
      </c>
      <c r="P21" s="2"/>
    </row>
    <row r="22" spans="1:16" ht="18" customHeight="1" thickBot="1">
      <c r="A22" s="41">
        <v>13</v>
      </c>
      <c r="B22" s="51"/>
      <c r="C22" s="92"/>
      <c r="D22" s="69"/>
      <c r="E22" s="69"/>
      <c r="F22" s="69"/>
      <c r="G22" s="69"/>
      <c r="H22" s="69"/>
      <c r="I22" s="97"/>
      <c r="J22" s="97"/>
      <c r="K22" s="97"/>
      <c r="L22" s="52">
        <f t="shared" si="0"/>
        <v>0</v>
      </c>
      <c r="N22" s="93" t="s">
        <v>39</v>
      </c>
      <c r="O22" s="93">
        <v>3</v>
      </c>
      <c r="P22" s="2"/>
    </row>
    <row r="23" spans="1:16" ht="18" customHeight="1" thickBot="1">
      <c r="A23" s="41">
        <v>14</v>
      </c>
      <c r="B23" s="51"/>
      <c r="C23" s="92"/>
      <c r="D23" s="69"/>
      <c r="E23" s="69"/>
      <c r="F23" s="69"/>
      <c r="G23" s="69"/>
      <c r="H23" s="69"/>
      <c r="I23" s="97"/>
      <c r="J23" s="97"/>
      <c r="K23" s="97"/>
      <c r="L23" s="52">
        <f t="shared" si="0"/>
        <v>0</v>
      </c>
      <c r="N23" s="93" t="s">
        <v>40</v>
      </c>
      <c r="O23" s="93">
        <v>3</v>
      </c>
      <c r="P23" s="2"/>
    </row>
    <row r="24" spans="1:16" ht="18" customHeight="1" thickBot="1">
      <c r="A24" s="41">
        <v>15</v>
      </c>
      <c r="B24" s="51"/>
      <c r="C24" s="92"/>
      <c r="D24" s="69"/>
      <c r="E24" s="69"/>
      <c r="F24" s="69"/>
      <c r="G24" s="69"/>
      <c r="H24" s="69"/>
      <c r="I24" s="97"/>
      <c r="J24" s="97"/>
      <c r="K24" s="97"/>
      <c r="L24" s="52">
        <f t="shared" si="0"/>
        <v>0</v>
      </c>
      <c r="N24" s="93" t="s">
        <v>41</v>
      </c>
      <c r="O24" s="93">
        <v>2</v>
      </c>
      <c r="P24" s="2"/>
    </row>
    <row r="25" spans="1:16" ht="18" customHeight="1" thickBot="1">
      <c r="A25" s="41">
        <v>16</v>
      </c>
      <c r="B25" s="51"/>
      <c r="C25" s="92"/>
      <c r="D25" s="69"/>
      <c r="E25" s="69"/>
      <c r="F25" s="69"/>
      <c r="G25" s="69"/>
      <c r="H25" s="69"/>
      <c r="I25" s="97"/>
      <c r="J25" s="97"/>
      <c r="K25" s="97"/>
      <c r="L25" s="52">
        <f t="shared" si="0"/>
        <v>0</v>
      </c>
      <c r="N25" s="93" t="s">
        <v>42</v>
      </c>
      <c r="O25" s="93">
        <v>2</v>
      </c>
      <c r="P25" s="2"/>
    </row>
    <row r="26" spans="1:16" ht="18" customHeight="1" thickBot="1">
      <c r="A26" s="41">
        <v>17</v>
      </c>
      <c r="B26" s="51"/>
      <c r="C26" s="92"/>
      <c r="D26" s="69"/>
      <c r="E26" s="69"/>
      <c r="F26" s="69"/>
      <c r="G26" s="69"/>
      <c r="H26" s="69"/>
      <c r="I26" s="97"/>
      <c r="J26" s="97"/>
      <c r="K26" s="97"/>
      <c r="L26" s="52">
        <f t="shared" si="0"/>
        <v>0</v>
      </c>
      <c r="N26" s="93" t="s">
        <v>43</v>
      </c>
      <c r="O26" s="93">
        <v>1</v>
      </c>
    </row>
    <row r="27" spans="1:16" ht="18" customHeight="1" thickBot="1">
      <c r="A27" s="41">
        <v>18</v>
      </c>
      <c r="B27" s="51"/>
      <c r="C27" s="92"/>
      <c r="D27" s="69"/>
      <c r="E27" s="69"/>
      <c r="F27" s="69"/>
      <c r="G27" s="69"/>
      <c r="H27" s="69"/>
      <c r="I27" s="97"/>
      <c r="J27" s="97"/>
      <c r="K27" s="97"/>
      <c r="L27" s="52">
        <f t="shared" si="0"/>
        <v>0</v>
      </c>
    </row>
    <row r="28" spans="1:16" ht="18" customHeight="1" thickBot="1">
      <c r="A28" s="41">
        <v>19</v>
      </c>
      <c r="B28" s="51"/>
      <c r="C28" s="92"/>
      <c r="D28" s="69"/>
      <c r="E28" s="69"/>
      <c r="F28" s="69"/>
      <c r="G28" s="69"/>
      <c r="H28" s="69"/>
      <c r="I28" s="97"/>
      <c r="J28" s="97"/>
      <c r="K28" s="97"/>
      <c r="L28" s="52">
        <f t="shared" si="0"/>
        <v>0</v>
      </c>
    </row>
    <row r="29" spans="1:16" ht="18" customHeight="1" thickBot="1">
      <c r="A29" s="41">
        <v>20</v>
      </c>
      <c r="B29" s="51"/>
      <c r="C29" s="92"/>
      <c r="D29" s="69"/>
      <c r="E29" s="69"/>
      <c r="F29" s="69"/>
      <c r="G29" s="69"/>
      <c r="H29" s="69"/>
      <c r="I29" s="97"/>
      <c r="J29" s="97"/>
      <c r="K29" s="97"/>
      <c r="L29" s="52">
        <f t="shared" si="0"/>
        <v>0</v>
      </c>
    </row>
    <row r="30" spans="1:16" ht="18" customHeight="1" thickBot="1">
      <c r="A30" s="41">
        <v>21</v>
      </c>
      <c r="B30" s="51"/>
      <c r="C30" s="92"/>
      <c r="D30" s="69"/>
      <c r="E30" s="69"/>
      <c r="F30" s="69"/>
      <c r="G30" s="69"/>
      <c r="H30" s="69"/>
      <c r="I30" s="97"/>
      <c r="J30" s="97"/>
      <c r="K30" s="97"/>
      <c r="L30" s="52">
        <f t="shared" si="0"/>
        <v>0</v>
      </c>
    </row>
    <row r="31" spans="1:16" ht="18" customHeight="1" thickBot="1">
      <c r="A31" s="41">
        <v>22</v>
      </c>
      <c r="B31" s="51"/>
      <c r="C31" s="92"/>
      <c r="D31" s="69"/>
      <c r="E31" s="69"/>
      <c r="F31" s="69"/>
      <c r="G31" s="69"/>
      <c r="H31" s="69"/>
      <c r="I31" s="97"/>
      <c r="J31" s="97"/>
      <c r="K31" s="97"/>
      <c r="L31" s="52">
        <f t="shared" si="0"/>
        <v>0</v>
      </c>
    </row>
    <row r="32" spans="1:16" ht="18" customHeight="1" thickBot="1">
      <c r="A32" s="41">
        <v>23</v>
      </c>
      <c r="B32" s="51"/>
      <c r="C32" s="92"/>
      <c r="D32" s="69"/>
      <c r="E32" s="69"/>
      <c r="F32" s="69"/>
      <c r="G32" s="69"/>
      <c r="H32" s="69"/>
      <c r="I32" s="97"/>
      <c r="J32" s="97"/>
      <c r="K32" s="97"/>
      <c r="L32" s="52">
        <f t="shared" si="0"/>
        <v>0</v>
      </c>
    </row>
    <row r="33" spans="1:12" ht="18" customHeight="1" thickBot="1">
      <c r="A33" s="41">
        <v>24</v>
      </c>
      <c r="B33" s="51"/>
      <c r="C33" s="92"/>
      <c r="D33" s="69"/>
      <c r="E33" s="69"/>
      <c r="F33" s="69"/>
      <c r="G33" s="69"/>
      <c r="H33" s="69"/>
      <c r="I33" s="97"/>
      <c r="J33" s="97"/>
      <c r="K33" s="97"/>
      <c r="L33" s="52">
        <f t="shared" si="0"/>
        <v>0</v>
      </c>
    </row>
    <row r="34" spans="1:12" ht="18" customHeight="1" thickBot="1">
      <c r="A34" s="41">
        <v>25</v>
      </c>
      <c r="B34" s="51"/>
      <c r="C34" s="92"/>
      <c r="D34" s="69"/>
      <c r="E34" s="69"/>
      <c r="F34" s="69"/>
      <c r="G34" s="69"/>
      <c r="H34" s="69"/>
      <c r="I34" s="97"/>
      <c r="J34" s="97"/>
      <c r="K34" s="97"/>
      <c r="L34" s="52">
        <f t="shared" si="0"/>
        <v>0</v>
      </c>
    </row>
    <row r="35" spans="1:12" ht="18" customHeight="1" thickBot="1">
      <c r="A35" s="41">
        <v>26</v>
      </c>
      <c r="B35" s="51"/>
      <c r="C35" s="92"/>
      <c r="D35" s="69"/>
      <c r="E35" s="69"/>
      <c r="F35" s="69"/>
      <c r="G35" s="69"/>
      <c r="H35" s="69"/>
      <c r="I35" s="97"/>
      <c r="J35" s="97"/>
      <c r="K35" s="97"/>
      <c r="L35" s="52">
        <f t="shared" si="0"/>
        <v>0</v>
      </c>
    </row>
    <row r="36" spans="1:12" ht="18" customHeight="1" thickBot="1">
      <c r="A36" s="41">
        <v>27</v>
      </c>
      <c r="B36" s="51"/>
      <c r="C36" s="92"/>
      <c r="D36" s="69"/>
      <c r="E36" s="69"/>
      <c r="F36" s="69"/>
      <c r="G36" s="69"/>
      <c r="H36" s="69"/>
      <c r="I36" s="97"/>
      <c r="J36" s="97"/>
      <c r="K36" s="97"/>
      <c r="L36" s="52">
        <f t="shared" si="0"/>
        <v>0</v>
      </c>
    </row>
    <row r="37" spans="1:12" ht="18" customHeight="1" thickBot="1">
      <c r="A37" s="41">
        <v>28</v>
      </c>
      <c r="B37" s="51"/>
      <c r="C37" s="92"/>
      <c r="D37" s="69"/>
      <c r="E37" s="69"/>
      <c r="F37" s="69"/>
      <c r="G37" s="69"/>
      <c r="H37" s="69"/>
      <c r="I37" s="97"/>
      <c r="J37" s="97"/>
      <c r="K37" s="97"/>
      <c r="L37" s="52">
        <f t="shared" si="0"/>
        <v>0</v>
      </c>
    </row>
    <row r="38" spans="1:12" ht="18" customHeight="1" thickBot="1">
      <c r="A38" s="41">
        <v>29</v>
      </c>
      <c r="B38" s="51"/>
      <c r="C38" s="92"/>
      <c r="D38" s="69"/>
      <c r="E38" s="69"/>
      <c r="F38" s="69"/>
      <c r="G38" s="69"/>
      <c r="H38" s="69"/>
      <c r="I38" s="97"/>
      <c r="J38" s="97"/>
      <c r="K38" s="97"/>
      <c r="L38" s="52">
        <f t="shared" si="0"/>
        <v>0</v>
      </c>
    </row>
    <row r="39" spans="1:12" ht="18" customHeight="1" thickBot="1">
      <c r="A39" s="41">
        <v>30</v>
      </c>
      <c r="B39" s="51"/>
      <c r="C39" s="92"/>
      <c r="D39" s="69"/>
      <c r="E39" s="69"/>
      <c r="F39" s="69"/>
      <c r="G39" s="69"/>
      <c r="H39" s="69"/>
      <c r="I39" s="97"/>
      <c r="J39" s="97"/>
      <c r="K39" s="97"/>
      <c r="L39" s="52">
        <f t="shared" si="0"/>
        <v>0</v>
      </c>
    </row>
    <row r="40" spans="1:12" ht="18" customHeight="1" thickBot="1">
      <c r="A40" s="41">
        <v>31</v>
      </c>
      <c r="B40" s="51"/>
      <c r="C40" s="92"/>
      <c r="D40" s="69"/>
      <c r="E40" s="69"/>
      <c r="F40" s="69"/>
      <c r="G40" s="69"/>
      <c r="H40" s="69"/>
      <c r="I40" s="97"/>
      <c r="J40" s="97"/>
      <c r="K40" s="97"/>
      <c r="L40" s="52">
        <f t="shared" si="0"/>
        <v>0</v>
      </c>
    </row>
    <row r="41" spans="1:12" ht="18" customHeight="1" thickBot="1">
      <c r="A41" s="41">
        <v>32</v>
      </c>
      <c r="B41" s="51"/>
      <c r="C41" s="92"/>
      <c r="D41" s="69"/>
      <c r="E41" s="69"/>
      <c r="F41" s="69"/>
      <c r="G41" s="69"/>
      <c r="H41" s="69"/>
      <c r="I41" s="97"/>
      <c r="J41" s="97"/>
      <c r="K41" s="97"/>
      <c r="L41" s="52">
        <f t="shared" si="0"/>
        <v>0</v>
      </c>
    </row>
    <row r="42" spans="1:12" ht="18" customHeight="1" thickBot="1">
      <c r="A42" s="41">
        <v>33</v>
      </c>
      <c r="B42" s="51"/>
      <c r="C42" s="92"/>
      <c r="D42" s="69"/>
      <c r="E42" s="69"/>
      <c r="F42" s="69"/>
      <c r="G42" s="69"/>
      <c r="H42" s="69"/>
      <c r="I42" s="97"/>
      <c r="J42" s="97"/>
      <c r="K42" s="97"/>
      <c r="L42" s="52">
        <f t="shared" si="0"/>
        <v>0</v>
      </c>
    </row>
    <row r="43" spans="1:12" ht="18" customHeight="1" thickBot="1">
      <c r="A43" s="41">
        <v>34</v>
      </c>
      <c r="B43" s="51"/>
      <c r="C43" s="92"/>
      <c r="D43" s="69"/>
      <c r="E43" s="69"/>
      <c r="F43" s="69"/>
      <c r="G43" s="69"/>
      <c r="H43" s="69"/>
      <c r="I43" s="97"/>
      <c r="J43" s="97"/>
      <c r="K43" s="97"/>
      <c r="L43" s="52">
        <f t="shared" si="0"/>
        <v>0</v>
      </c>
    </row>
    <row r="44" spans="1:12" ht="18" customHeight="1" thickBot="1">
      <c r="A44" s="41">
        <v>35</v>
      </c>
      <c r="B44" s="51"/>
      <c r="C44" s="92"/>
      <c r="D44" s="69"/>
      <c r="E44" s="69"/>
      <c r="F44" s="69"/>
      <c r="G44" s="69"/>
      <c r="H44" s="69"/>
      <c r="I44" s="97"/>
      <c r="J44" s="97"/>
      <c r="K44" s="97"/>
      <c r="L44" s="52">
        <f t="shared" si="0"/>
        <v>0</v>
      </c>
    </row>
    <row r="45" spans="1:12" ht="18" customHeight="1" thickBot="1">
      <c r="A45" s="41">
        <v>36</v>
      </c>
      <c r="B45" s="51"/>
      <c r="C45" s="92"/>
      <c r="D45" s="69"/>
      <c r="E45" s="69"/>
      <c r="F45" s="69"/>
      <c r="G45" s="69"/>
      <c r="H45" s="69"/>
      <c r="I45" s="97"/>
      <c r="J45" s="97"/>
      <c r="K45" s="97"/>
      <c r="L45" s="52">
        <f t="shared" si="0"/>
        <v>0</v>
      </c>
    </row>
    <row r="46" spans="1:12" ht="18" customHeight="1" thickBot="1">
      <c r="A46" s="41">
        <v>37</v>
      </c>
      <c r="B46" s="51"/>
      <c r="C46" s="92"/>
      <c r="D46" s="69"/>
      <c r="E46" s="69"/>
      <c r="F46" s="69"/>
      <c r="G46" s="69"/>
      <c r="H46" s="69"/>
      <c r="I46" s="97"/>
      <c r="J46" s="97"/>
      <c r="K46" s="97"/>
      <c r="L46" s="52">
        <f t="shared" si="0"/>
        <v>0</v>
      </c>
    </row>
    <row r="47" spans="1:12" ht="18" customHeight="1" thickBot="1">
      <c r="A47" s="41">
        <v>38</v>
      </c>
      <c r="B47" s="51"/>
      <c r="C47" s="92"/>
      <c r="D47" s="69"/>
      <c r="E47" s="69"/>
      <c r="F47" s="69"/>
      <c r="G47" s="69"/>
      <c r="H47" s="69"/>
      <c r="I47" s="97"/>
      <c r="J47" s="97"/>
      <c r="K47" s="97"/>
      <c r="L47" s="52">
        <f t="shared" si="0"/>
        <v>0</v>
      </c>
    </row>
    <row r="48" spans="1:12" ht="18" customHeight="1" thickBot="1">
      <c r="A48" s="41">
        <v>39</v>
      </c>
      <c r="B48" s="51"/>
      <c r="C48" s="92"/>
      <c r="D48" s="69"/>
      <c r="E48" s="69"/>
      <c r="F48" s="69"/>
      <c r="G48" s="69"/>
      <c r="H48" s="69"/>
      <c r="I48" s="97"/>
      <c r="J48" s="97"/>
      <c r="K48" s="97"/>
      <c r="L48" s="52">
        <f t="shared" si="0"/>
        <v>0</v>
      </c>
    </row>
    <row r="49" spans="1:12" ht="18" customHeight="1" thickBot="1">
      <c r="A49" s="41">
        <v>40</v>
      </c>
      <c r="B49" s="51"/>
      <c r="C49" s="92"/>
      <c r="D49" s="69"/>
      <c r="E49" s="69"/>
      <c r="F49" s="69"/>
      <c r="G49" s="69"/>
      <c r="H49" s="69"/>
      <c r="I49" s="97"/>
      <c r="J49" s="97"/>
      <c r="K49" s="97"/>
      <c r="L49" s="52">
        <f t="shared" si="0"/>
        <v>0</v>
      </c>
    </row>
    <row r="50" spans="1:12" ht="18" customHeight="1" thickBot="1">
      <c r="A50" s="41">
        <v>41</v>
      </c>
      <c r="B50" s="51"/>
      <c r="C50" s="92"/>
      <c r="D50" s="69"/>
      <c r="E50" s="69"/>
      <c r="F50" s="69"/>
      <c r="G50" s="69"/>
      <c r="H50" s="69"/>
      <c r="I50" s="97"/>
      <c r="J50" s="97"/>
      <c r="K50" s="97"/>
      <c r="L50" s="52">
        <f t="shared" si="0"/>
        <v>0</v>
      </c>
    </row>
    <row r="51" spans="1:12" ht="18" customHeight="1" thickBot="1">
      <c r="A51" s="41">
        <v>42</v>
      </c>
      <c r="B51" s="51"/>
      <c r="C51" s="92"/>
      <c r="D51" s="69"/>
      <c r="E51" s="69"/>
      <c r="F51" s="69"/>
      <c r="G51" s="69"/>
      <c r="H51" s="69"/>
      <c r="I51" s="97"/>
      <c r="J51" s="97"/>
      <c r="K51" s="97"/>
      <c r="L51" s="52">
        <f t="shared" si="0"/>
        <v>0</v>
      </c>
    </row>
    <row r="52" spans="1:12" ht="18" customHeight="1" thickBot="1">
      <c r="A52" s="41">
        <v>43</v>
      </c>
      <c r="B52" s="51"/>
      <c r="C52" s="92"/>
      <c r="D52" s="69"/>
      <c r="E52" s="69"/>
      <c r="F52" s="69"/>
      <c r="G52" s="69"/>
      <c r="H52" s="69"/>
      <c r="I52" s="97"/>
      <c r="J52" s="97"/>
      <c r="K52" s="97"/>
      <c r="L52" s="52">
        <f t="shared" si="0"/>
        <v>0</v>
      </c>
    </row>
    <row r="53" spans="1:12" ht="16.8" thickBot="1">
      <c r="A53" s="41">
        <v>44</v>
      </c>
      <c r="B53" s="51"/>
      <c r="C53" s="92"/>
      <c r="D53" s="69"/>
      <c r="E53" s="69"/>
      <c r="F53" s="69"/>
      <c r="G53" s="69"/>
      <c r="H53" s="69"/>
      <c r="I53" s="97"/>
      <c r="J53" s="97"/>
      <c r="K53" s="97"/>
      <c r="L53" s="52">
        <f t="shared" si="0"/>
        <v>0</v>
      </c>
    </row>
    <row r="54" spans="1:12" ht="16.8" thickBot="1">
      <c r="A54" s="41">
        <v>45</v>
      </c>
      <c r="B54" s="51"/>
      <c r="C54" s="92"/>
      <c r="D54" s="69"/>
      <c r="E54" s="69"/>
      <c r="F54" s="69"/>
      <c r="G54" s="69"/>
      <c r="H54" s="69"/>
      <c r="I54" s="97"/>
      <c r="J54" s="97"/>
      <c r="K54" s="97"/>
      <c r="L54" s="52">
        <f t="shared" si="0"/>
        <v>0</v>
      </c>
    </row>
    <row r="55" spans="1:12" ht="16.8" thickBot="1">
      <c r="A55" s="41">
        <v>46</v>
      </c>
      <c r="B55" s="51"/>
      <c r="C55" s="92"/>
      <c r="D55" s="69"/>
      <c r="E55" s="69"/>
      <c r="F55" s="69"/>
      <c r="G55" s="69"/>
      <c r="H55" s="69"/>
      <c r="I55" s="97"/>
      <c r="J55" s="97"/>
      <c r="K55" s="97"/>
      <c r="L55" s="52">
        <f t="shared" si="0"/>
        <v>0</v>
      </c>
    </row>
    <row r="56" spans="1:12" ht="16.8" thickBot="1">
      <c r="A56" s="41">
        <v>47</v>
      </c>
      <c r="B56" s="51"/>
      <c r="C56" s="92"/>
      <c r="D56" s="69"/>
      <c r="E56" s="69"/>
      <c r="F56" s="69"/>
      <c r="G56" s="69"/>
      <c r="H56" s="69"/>
      <c r="I56" s="97"/>
      <c r="J56" s="97"/>
      <c r="K56" s="97"/>
      <c r="L56" s="52">
        <f t="shared" si="0"/>
        <v>0</v>
      </c>
    </row>
    <row r="57" spans="1:12" ht="16.8" thickBot="1">
      <c r="A57" s="41">
        <v>48</v>
      </c>
      <c r="B57" s="51"/>
      <c r="C57" s="92"/>
      <c r="D57" s="69"/>
      <c r="E57" s="69"/>
      <c r="F57" s="69"/>
      <c r="G57" s="69"/>
      <c r="H57" s="69"/>
      <c r="I57" s="97"/>
      <c r="J57" s="97"/>
      <c r="K57" s="97"/>
      <c r="L57" s="52">
        <f t="shared" si="0"/>
        <v>0</v>
      </c>
    </row>
    <row r="58" spans="1:12" ht="16.8" thickBot="1">
      <c r="A58" s="41">
        <v>49</v>
      </c>
      <c r="B58" s="51"/>
      <c r="C58" s="92"/>
      <c r="D58" s="69"/>
      <c r="E58" s="69"/>
      <c r="F58" s="69"/>
      <c r="G58" s="69"/>
      <c r="H58" s="69"/>
      <c r="I58" s="97"/>
      <c r="J58" s="97"/>
      <c r="K58" s="97"/>
      <c r="L58" s="52">
        <f t="shared" si="0"/>
        <v>0</v>
      </c>
    </row>
    <row r="59" spans="1:12" ht="16.8" thickBot="1">
      <c r="A59" s="41">
        <v>50</v>
      </c>
      <c r="B59" s="51"/>
      <c r="C59" s="92"/>
      <c r="D59" s="69"/>
      <c r="E59" s="69"/>
      <c r="F59" s="69"/>
      <c r="G59" s="69"/>
      <c r="H59" s="69"/>
      <c r="I59" s="97"/>
      <c r="J59" s="97"/>
      <c r="K59" s="97"/>
      <c r="L59" s="52">
        <f t="shared" si="0"/>
        <v>0</v>
      </c>
    </row>
  </sheetData>
  <mergeCells count="1">
    <mergeCell ref="N9:O9"/>
  </mergeCells>
  <phoneticPr fontId="20" type="noConversion"/>
  <printOptions horizontalCentered="1"/>
  <pageMargins left="0.15748031496062992" right="0.15748031496062992" top="0.15748031496062992" bottom="0.15748031496062992" header="0.51181102362204722" footer="0.15748031496062992"/>
  <pageSetup paperSize="9" scale="5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Rezultātu lapa</vt:lpstr>
      <vt:lpstr>Rezultāti</vt:lpstr>
      <vt:lpstr>Last Chance</vt:lpstr>
      <vt:lpstr>Desperado</vt:lpstr>
      <vt:lpstr>Fināls</vt:lpstr>
      <vt:lpstr>Final Standing</vt:lpstr>
      <vt:lpstr>Grand Fināls-Reitings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2014-02-01T09:55:19Z</cp:lastPrinted>
  <dcterms:created xsi:type="dcterms:W3CDTF">2002-11-28T11:40:37Z</dcterms:created>
  <dcterms:modified xsi:type="dcterms:W3CDTF">2020-06-16T13:18:41Z</dcterms:modified>
</cp:coreProperties>
</file>