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Janvāris\"/>
    </mc:Choice>
  </mc:AlternateContent>
  <xr:revisionPtr revIDLastSave="0" documentId="8_{D6E84FB6-BBED-45F9-9733-70F977F21F6E}" xr6:coauthVersionLast="45" xr6:coauthVersionMax="45" xr10:uidLastSave="{00000000-0000-0000-0000-000000000000}"/>
  <bookViews>
    <workbookView xWindow="1152" yWindow="348" windowWidth="12828" windowHeight="12012" tabRatio="367" firstSheet="2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  <sheet name="Grand Fināls-Reitings" sheetId="6" r:id="rId7"/>
  </sheets>
  <definedNames>
    <definedName name="_xlnm.Print_Area" localSheetId="3">Desperado!$A$2:$F$21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7" l="1"/>
  <c r="D12" i="7"/>
  <c r="F12" i="7" s="1"/>
  <c r="B14" i="7"/>
  <c r="D14" i="7"/>
  <c r="B13" i="7"/>
  <c r="D13" i="7"/>
  <c r="F13" i="7" s="1"/>
  <c r="B10" i="7"/>
  <c r="D10" i="7"/>
  <c r="B11" i="7"/>
  <c r="D11" i="7"/>
  <c r="B16" i="7"/>
  <c r="D16" i="7"/>
  <c r="B18" i="7"/>
  <c r="D18" i="7"/>
  <c r="B15" i="7"/>
  <c r="D15" i="7"/>
  <c r="B17" i="7"/>
  <c r="D17" i="7"/>
  <c r="F17" i="7" s="1"/>
  <c r="D19" i="7"/>
  <c r="B19" i="7"/>
  <c r="F19" i="7"/>
  <c r="F18" i="7"/>
  <c r="F16" i="7"/>
  <c r="F15" i="7"/>
  <c r="F14" i="7"/>
  <c r="F11" i="7"/>
  <c r="F10" i="7"/>
  <c r="B10" i="4"/>
  <c r="C19" i="2" s="1"/>
  <c r="C15" i="2" s="1"/>
  <c r="C8" i="5" s="1"/>
  <c r="D10" i="4"/>
  <c r="B20" i="4"/>
  <c r="D20" i="4"/>
  <c r="B18" i="4"/>
  <c r="D18" i="4"/>
  <c r="B14" i="4"/>
  <c r="D14" i="4"/>
  <c r="B13" i="4"/>
  <c r="D13" i="4"/>
  <c r="B21" i="4"/>
  <c r="D21" i="4"/>
  <c r="F21" i="4" s="1"/>
  <c r="B12" i="4"/>
  <c r="D12" i="4"/>
  <c r="F12" i="4" s="1"/>
  <c r="B19" i="4"/>
  <c r="D19" i="4"/>
  <c r="B17" i="4"/>
  <c r="D17" i="4"/>
  <c r="F17" i="4" s="1"/>
  <c r="B11" i="4"/>
  <c r="C23" i="2" s="1"/>
  <c r="C11" i="5" s="1"/>
  <c r="D11" i="4"/>
  <c r="F11" i="4" s="1"/>
  <c r="B15" i="4"/>
  <c r="D15" i="4"/>
  <c r="F20" i="4"/>
  <c r="D16" i="4"/>
  <c r="B16" i="4"/>
  <c r="B23" i="3"/>
  <c r="C23" i="3"/>
  <c r="D23" i="3"/>
  <c r="E23" i="3"/>
  <c r="F23" i="3"/>
  <c r="G23" i="3"/>
  <c r="H23" i="3"/>
  <c r="I23" i="3"/>
  <c r="B5" i="3"/>
  <c r="C5" i="3"/>
  <c r="D5" i="3"/>
  <c r="E5" i="3"/>
  <c r="F5" i="3"/>
  <c r="G5" i="3"/>
  <c r="H5" i="3"/>
  <c r="I5" i="3"/>
  <c r="B9" i="3"/>
  <c r="C9" i="3"/>
  <c r="D9" i="3"/>
  <c r="E9" i="3"/>
  <c r="F9" i="3"/>
  <c r="G9" i="3"/>
  <c r="H9" i="3"/>
  <c r="I9" i="3"/>
  <c r="B24" i="3"/>
  <c r="C24" i="3"/>
  <c r="D24" i="3"/>
  <c r="E24" i="3"/>
  <c r="F24" i="3"/>
  <c r="G24" i="3"/>
  <c r="H24" i="3"/>
  <c r="I24" i="3"/>
  <c r="B25" i="3"/>
  <c r="C25" i="3"/>
  <c r="D25" i="3"/>
  <c r="E25" i="3"/>
  <c r="F25" i="3"/>
  <c r="G25" i="3"/>
  <c r="H25" i="3"/>
  <c r="I25" i="3"/>
  <c r="B11" i="3"/>
  <c r="C11" i="3"/>
  <c r="D11" i="3"/>
  <c r="E11" i="3"/>
  <c r="F11" i="3"/>
  <c r="G11" i="3"/>
  <c r="H11" i="3"/>
  <c r="I11" i="3"/>
  <c r="B8" i="3"/>
  <c r="C21" i="2" s="1"/>
  <c r="C9" i="5" s="1"/>
  <c r="C8" i="3"/>
  <c r="D8" i="3"/>
  <c r="E8" i="3"/>
  <c r="F8" i="3"/>
  <c r="G8" i="3"/>
  <c r="H8" i="3"/>
  <c r="I8" i="3"/>
  <c r="B28" i="3"/>
  <c r="C28" i="3"/>
  <c r="D28" i="3"/>
  <c r="E28" i="3"/>
  <c r="F28" i="3"/>
  <c r="G28" i="3"/>
  <c r="H28" i="3"/>
  <c r="I28" i="3"/>
  <c r="B27" i="3"/>
  <c r="C27" i="3"/>
  <c r="D27" i="3"/>
  <c r="E27" i="3"/>
  <c r="F27" i="3"/>
  <c r="G27" i="3"/>
  <c r="H27" i="3"/>
  <c r="I27" i="3"/>
  <c r="B4" i="3"/>
  <c r="C8" i="2" s="1"/>
  <c r="C13" i="2"/>
  <c r="C6" i="5" s="1"/>
  <c r="C4" i="3"/>
  <c r="D4" i="3"/>
  <c r="E4" i="3"/>
  <c r="F4" i="3"/>
  <c r="G4" i="3"/>
  <c r="H4" i="3"/>
  <c r="I4" i="3"/>
  <c r="B17" i="3"/>
  <c r="C17" i="3"/>
  <c r="D17" i="3"/>
  <c r="E17" i="3"/>
  <c r="F17" i="3"/>
  <c r="G17" i="3"/>
  <c r="H17" i="3"/>
  <c r="I17" i="3"/>
  <c r="B22" i="3"/>
  <c r="C22" i="3"/>
  <c r="D22" i="3"/>
  <c r="E22" i="3"/>
  <c r="F22" i="3"/>
  <c r="G22" i="3"/>
  <c r="H22" i="3"/>
  <c r="I22" i="3"/>
  <c r="B6" i="3"/>
  <c r="C20" i="2" s="1"/>
  <c r="C12" i="2" s="1"/>
  <c r="C6" i="3"/>
  <c r="D6" i="3"/>
  <c r="E6" i="3"/>
  <c r="F6" i="3"/>
  <c r="G6" i="3"/>
  <c r="H6" i="3"/>
  <c r="I6" i="3"/>
  <c r="B26" i="3"/>
  <c r="C26" i="3"/>
  <c r="D26" i="3"/>
  <c r="E26" i="3"/>
  <c r="F26" i="3"/>
  <c r="G26" i="3"/>
  <c r="H26" i="3"/>
  <c r="I26" i="3"/>
  <c r="B18" i="3"/>
  <c r="C18" i="3"/>
  <c r="D18" i="3"/>
  <c r="E18" i="3"/>
  <c r="F18" i="3"/>
  <c r="G18" i="3"/>
  <c r="H18" i="3"/>
  <c r="I18" i="3"/>
  <c r="B16" i="3"/>
  <c r="C16" i="3"/>
  <c r="D16" i="3"/>
  <c r="E16" i="3"/>
  <c r="F16" i="3"/>
  <c r="G16" i="3"/>
  <c r="H16" i="3"/>
  <c r="I16" i="3"/>
  <c r="B10" i="3"/>
  <c r="C10" i="3"/>
  <c r="D10" i="3"/>
  <c r="E10" i="3"/>
  <c r="F10" i="3"/>
  <c r="G10" i="3"/>
  <c r="H10" i="3"/>
  <c r="I10" i="3"/>
  <c r="B15" i="3"/>
  <c r="C15" i="3"/>
  <c r="D15" i="3"/>
  <c r="E15" i="3"/>
  <c r="F15" i="3"/>
  <c r="G15" i="3"/>
  <c r="H15" i="3"/>
  <c r="I15" i="3"/>
  <c r="B19" i="3"/>
  <c r="C19" i="3"/>
  <c r="D19" i="3"/>
  <c r="E19" i="3"/>
  <c r="F19" i="3"/>
  <c r="G19" i="3"/>
  <c r="H19" i="3"/>
  <c r="I19" i="3"/>
  <c r="B14" i="3"/>
  <c r="C14" i="3"/>
  <c r="D14" i="3"/>
  <c r="E14" i="3"/>
  <c r="F14" i="3"/>
  <c r="G14" i="3"/>
  <c r="H14" i="3"/>
  <c r="I14" i="3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I21" i="3"/>
  <c r="B12" i="3"/>
  <c r="C12" i="3"/>
  <c r="D12" i="3"/>
  <c r="E12" i="3"/>
  <c r="F12" i="3"/>
  <c r="G12" i="3"/>
  <c r="H12" i="3"/>
  <c r="I12" i="3"/>
  <c r="B7" i="3"/>
  <c r="C7" i="3"/>
  <c r="D7" i="3"/>
  <c r="E7" i="3"/>
  <c r="F7" i="3"/>
  <c r="G7" i="3"/>
  <c r="H7" i="3"/>
  <c r="I7" i="3"/>
  <c r="C13" i="3"/>
  <c r="D13" i="3"/>
  <c r="E13" i="3"/>
  <c r="F13" i="3"/>
  <c r="G13" i="3"/>
  <c r="H13" i="3"/>
  <c r="I13" i="3"/>
  <c r="B13" i="3"/>
  <c r="F22" i="2"/>
  <c r="F23" i="2"/>
  <c r="F8" i="2"/>
  <c r="F19" i="2"/>
  <c r="B29" i="3"/>
  <c r="C29" i="3"/>
  <c r="D29" i="3"/>
  <c r="E29" i="3"/>
  <c r="F29" i="3"/>
  <c r="G29" i="3"/>
  <c r="H29" i="3"/>
  <c r="I29" i="3"/>
  <c r="J29" i="3"/>
  <c r="K29" i="3"/>
  <c r="B30" i="3"/>
  <c r="C30" i="3"/>
  <c r="D30" i="3"/>
  <c r="E30" i="3"/>
  <c r="F30" i="3"/>
  <c r="G30" i="3"/>
  <c r="H30" i="3"/>
  <c r="I30" i="3"/>
  <c r="J30" i="3"/>
  <c r="K30" i="3"/>
  <c r="L30" i="3"/>
  <c r="M30" i="3"/>
  <c r="B31" i="3"/>
  <c r="C31" i="3"/>
  <c r="D31" i="3"/>
  <c r="E31" i="3"/>
  <c r="F31" i="3"/>
  <c r="G31" i="3"/>
  <c r="H31" i="3"/>
  <c r="I31" i="3"/>
  <c r="J31" i="3"/>
  <c r="K31" i="3"/>
  <c r="L31" i="3"/>
  <c r="M31" i="3"/>
  <c r="B32" i="3"/>
  <c r="C32" i="3"/>
  <c r="D32" i="3"/>
  <c r="E32" i="3"/>
  <c r="F32" i="3"/>
  <c r="G32" i="3"/>
  <c r="H32" i="3"/>
  <c r="I32" i="3"/>
  <c r="J32" i="3"/>
  <c r="K32" i="3"/>
  <c r="L32" i="3"/>
  <c r="M32" i="3"/>
  <c r="B33" i="3"/>
  <c r="C33" i="3"/>
  <c r="D33" i="3"/>
  <c r="E33" i="3"/>
  <c r="F33" i="3"/>
  <c r="G33" i="3"/>
  <c r="H33" i="3"/>
  <c r="I33" i="3"/>
  <c r="J33" i="3"/>
  <c r="K33" i="3"/>
  <c r="L33" i="3"/>
  <c r="M33" i="3"/>
  <c r="B34" i="3"/>
  <c r="C34" i="3"/>
  <c r="D34" i="3"/>
  <c r="E34" i="3"/>
  <c r="F34" i="3"/>
  <c r="G34" i="3"/>
  <c r="H34" i="3"/>
  <c r="I34" i="3"/>
  <c r="J34" i="3"/>
  <c r="K34" i="3"/>
  <c r="L34" i="3"/>
  <c r="M34" i="3"/>
  <c r="B35" i="3"/>
  <c r="C35" i="3"/>
  <c r="D35" i="3"/>
  <c r="E35" i="3"/>
  <c r="F35" i="3"/>
  <c r="G35" i="3"/>
  <c r="H35" i="3"/>
  <c r="I35" i="3"/>
  <c r="J35" i="3"/>
  <c r="K35" i="3"/>
  <c r="L35" i="3"/>
  <c r="M35" i="3"/>
  <c r="B36" i="3"/>
  <c r="C36" i="3"/>
  <c r="D36" i="3"/>
  <c r="E36" i="3"/>
  <c r="F36" i="3"/>
  <c r="G36" i="3"/>
  <c r="H36" i="3"/>
  <c r="I36" i="3"/>
  <c r="J36" i="3"/>
  <c r="K36" i="3"/>
  <c r="L36" i="3"/>
  <c r="M36" i="3"/>
  <c r="B37" i="3"/>
  <c r="C37" i="3"/>
  <c r="D37" i="3"/>
  <c r="E37" i="3"/>
  <c r="F37" i="3"/>
  <c r="G37" i="3"/>
  <c r="H37" i="3"/>
  <c r="I37" i="3"/>
  <c r="J37" i="3"/>
  <c r="K37" i="3"/>
  <c r="L37" i="3"/>
  <c r="M37" i="3"/>
  <c r="B38" i="3"/>
  <c r="C38" i="3"/>
  <c r="D38" i="3"/>
  <c r="E38" i="3"/>
  <c r="F38" i="3"/>
  <c r="G38" i="3"/>
  <c r="H38" i="3"/>
  <c r="I38" i="3"/>
  <c r="J38" i="3"/>
  <c r="K38" i="3"/>
  <c r="L38" i="3"/>
  <c r="M38" i="3"/>
  <c r="F18" i="2"/>
  <c r="F21" i="2"/>
  <c r="F10" i="4"/>
  <c r="F18" i="4"/>
  <c r="F19" i="4"/>
  <c r="J4" i="1"/>
  <c r="J13" i="3"/>
  <c r="K4" i="1"/>
  <c r="L4" i="1" s="1"/>
  <c r="L13" i="3" s="1"/>
  <c r="K13" i="3"/>
  <c r="M4" i="1"/>
  <c r="M13" i="3" s="1"/>
  <c r="J25" i="1"/>
  <c r="J20" i="3"/>
  <c r="K25" i="1"/>
  <c r="L25" i="1" s="1"/>
  <c r="L20" i="3" s="1"/>
  <c r="M25" i="1"/>
  <c r="M20" i="3"/>
  <c r="J5" i="1"/>
  <c r="J23" i="3"/>
  <c r="K5" i="1"/>
  <c r="L5" i="1" s="1"/>
  <c r="L23" i="3" s="1"/>
  <c r="K23" i="3"/>
  <c r="M5" i="1"/>
  <c r="M23" i="3" s="1"/>
  <c r="J12" i="1"/>
  <c r="J28" i="3"/>
  <c r="K12" i="1"/>
  <c r="L12" i="1" s="1"/>
  <c r="L28" i="3" s="1"/>
  <c r="N28" i="3" s="1"/>
  <c r="M12" i="1"/>
  <c r="M28" i="3"/>
  <c r="J9" i="1"/>
  <c r="J25" i="3"/>
  <c r="K9" i="1"/>
  <c r="L9" i="1" s="1"/>
  <c r="L25" i="3" s="1"/>
  <c r="K25" i="3"/>
  <c r="M9" i="1"/>
  <c r="M25" i="3" s="1"/>
  <c r="J26" i="1"/>
  <c r="J21" i="3"/>
  <c r="K26" i="1"/>
  <c r="L26" i="1" s="1"/>
  <c r="L21" i="3" s="1"/>
  <c r="M26" i="1"/>
  <c r="M21" i="3"/>
  <c r="J20" i="1"/>
  <c r="J16" i="3"/>
  <c r="K20" i="1"/>
  <c r="L20" i="1" s="1"/>
  <c r="L16" i="3" s="1"/>
  <c r="K16" i="3"/>
  <c r="M20" i="1"/>
  <c r="M16" i="3" s="1"/>
  <c r="J19" i="1"/>
  <c r="J18" i="3"/>
  <c r="K19" i="1"/>
  <c r="L19" i="1" s="1"/>
  <c r="L18" i="3" s="1"/>
  <c r="N35" i="3" s="1"/>
  <c r="M19" i="1"/>
  <c r="M18" i="3"/>
  <c r="J14" i="1"/>
  <c r="J4" i="3"/>
  <c r="K14" i="1"/>
  <c r="L14" i="1" s="1"/>
  <c r="L4" i="3" s="1"/>
  <c r="K4" i="3"/>
  <c r="M14" i="1"/>
  <c r="M4" i="3" s="1"/>
  <c r="J27" i="1"/>
  <c r="J12" i="3"/>
  <c r="K27" i="1"/>
  <c r="L27" i="1" s="1"/>
  <c r="L12" i="3" s="1"/>
  <c r="M27" i="1"/>
  <c r="M12" i="3"/>
  <c r="J28" i="1"/>
  <c r="J7" i="3"/>
  <c r="K28" i="1"/>
  <c r="L28" i="1" s="1"/>
  <c r="L7" i="3" s="1"/>
  <c r="K7" i="3"/>
  <c r="M28" i="1"/>
  <c r="M7" i="3" s="1"/>
  <c r="J29" i="1"/>
  <c r="K29" i="1"/>
  <c r="L29" i="1"/>
  <c r="L29" i="3" s="1"/>
  <c r="N29" i="3" s="1"/>
  <c r="M29" i="1"/>
  <c r="M29" i="3" s="1"/>
  <c r="J10" i="1"/>
  <c r="J11" i="3"/>
  <c r="K10" i="1"/>
  <c r="L10" i="1" s="1"/>
  <c r="L11" i="3" s="1"/>
  <c r="M10" i="1"/>
  <c r="M11" i="3"/>
  <c r="L11" i="6"/>
  <c r="L12" i="6"/>
  <c r="L13" i="6"/>
  <c r="L14" i="6"/>
  <c r="L17" i="6"/>
  <c r="L18" i="6"/>
  <c r="L19" i="6"/>
  <c r="L20" i="6"/>
  <c r="L21" i="6"/>
  <c r="L22" i="6"/>
  <c r="L24" i="6"/>
  <c r="L25" i="6"/>
  <c r="L26" i="6"/>
  <c r="L27" i="6"/>
  <c r="L28" i="6"/>
  <c r="L29" i="6"/>
  <c r="L30" i="6"/>
  <c r="L31" i="6"/>
  <c r="L32" i="6"/>
  <c r="L33" i="6"/>
  <c r="L34" i="6"/>
  <c r="L36" i="6"/>
  <c r="L37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10" i="6"/>
  <c r="J23" i="1"/>
  <c r="J19" i="3"/>
  <c r="K23" i="1"/>
  <c r="M23" i="1"/>
  <c r="M19" i="3" s="1"/>
  <c r="J15" i="1"/>
  <c r="J17" i="3"/>
  <c r="K15" i="1"/>
  <c r="M15" i="1"/>
  <c r="M17" i="3" s="1"/>
  <c r="J16" i="1"/>
  <c r="J22" i="3"/>
  <c r="K16" i="1"/>
  <c r="N33" i="3"/>
  <c r="M16" i="1"/>
  <c r="M22" i="3"/>
  <c r="J17" i="1"/>
  <c r="J6" i="3"/>
  <c r="K17" i="1"/>
  <c r="K6" i="3"/>
  <c r="L17" i="1"/>
  <c r="L6" i="3"/>
  <c r="M17" i="1"/>
  <c r="M6" i="3"/>
  <c r="J18" i="1"/>
  <c r="L18" i="1" s="1"/>
  <c r="J26" i="3"/>
  <c r="K18" i="1"/>
  <c r="K26" i="3"/>
  <c r="M18" i="1"/>
  <c r="M26" i="3"/>
  <c r="J21" i="1"/>
  <c r="J10" i="3"/>
  <c r="K21" i="1"/>
  <c r="K10" i="3"/>
  <c r="L21" i="1"/>
  <c r="N21" i="1" s="1"/>
  <c r="L10" i="3"/>
  <c r="M21" i="1"/>
  <c r="M10" i="3"/>
  <c r="J24" i="1"/>
  <c r="J14" i="3" s="1"/>
  <c r="K24" i="1"/>
  <c r="K14" i="3"/>
  <c r="M24" i="1"/>
  <c r="M14" i="3"/>
  <c r="J11" i="1"/>
  <c r="J8" i="3" s="1"/>
  <c r="K11" i="1"/>
  <c r="K8" i="3"/>
  <c r="M11" i="1"/>
  <c r="M8" i="3"/>
  <c r="J6" i="1"/>
  <c r="J5" i="3" s="1"/>
  <c r="K6" i="1"/>
  <c r="K5" i="3"/>
  <c r="M6" i="1"/>
  <c r="M5" i="3"/>
  <c r="J13" i="1"/>
  <c r="J27" i="3" s="1"/>
  <c r="K13" i="1"/>
  <c r="K27" i="3"/>
  <c r="M13" i="1"/>
  <c r="M27" i="3" s="1"/>
  <c r="J7" i="1"/>
  <c r="J9" i="3"/>
  <c r="K7" i="1"/>
  <c r="L7" i="1" s="1"/>
  <c r="M7" i="1"/>
  <c r="M9" i="3"/>
  <c r="J22" i="1"/>
  <c r="J15" i="3"/>
  <c r="K22" i="1"/>
  <c r="L22" i="1" s="1"/>
  <c r="K15" i="3"/>
  <c r="M22" i="1"/>
  <c r="M15" i="3" s="1"/>
  <c r="J8" i="1"/>
  <c r="J24" i="3"/>
  <c r="K8" i="1"/>
  <c r="L8" i="1" s="1"/>
  <c r="L24" i="3" s="1"/>
  <c r="M8" i="1"/>
  <c r="M24" i="3"/>
  <c r="L38" i="6"/>
  <c r="L35" i="6"/>
  <c r="L15" i="6"/>
  <c r="L16" i="6"/>
  <c r="O16" i="6"/>
  <c r="L23" i="6"/>
  <c r="O15" i="6"/>
  <c r="O14" i="6"/>
  <c r="O13" i="6"/>
  <c r="O12" i="6"/>
  <c r="F9" i="2"/>
  <c r="D45" i="3"/>
  <c r="D47" i="3"/>
  <c r="D51" i="3"/>
  <c r="D43" i="3"/>
  <c r="D50" i="3"/>
  <c r="D49" i="3"/>
  <c r="D48" i="3"/>
  <c r="D46" i="3"/>
  <c r="D52" i="3"/>
  <c r="D44" i="3"/>
  <c r="F7" i="2"/>
  <c r="N8" i="1"/>
  <c r="F16" i="4"/>
  <c r="F13" i="4"/>
  <c r="F14" i="4"/>
  <c r="F15" i="4"/>
  <c r="F13" i="2"/>
  <c r="F15" i="2"/>
  <c r="F14" i="2"/>
  <c r="C18" i="2"/>
  <c r="C14" i="2" s="1"/>
  <c r="C7" i="5" s="1"/>
  <c r="C22" i="2"/>
  <c r="C10" i="5" s="1"/>
  <c r="F12" i="2"/>
  <c r="F20" i="2"/>
  <c r="C4" i="5"/>
  <c r="C5" i="5"/>
  <c r="N11" i="3" l="1"/>
  <c r="L26" i="3"/>
  <c r="N26" i="3" s="1"/>
  <c r="N18" i="1"/>
  <c r="N10" i="3"/>
  <c r="N5" i="3"/>
  <c r="N7" i="1"/>
  <c r="L9" i="3"/>
  <c r="N12" i="3"/>
  <c r="N37" i="3"/>
  <c r="N17" i="1"/>
  <c r="N23" i="3"/>
  <c r="N13" i="3"/>
  <c r="N24" i="3"/>
  <c r="K17" i="3"/>
  <c r="L15" i="1"/>
  <c r="L13" i="1"/>
  <c r="L11" i="1"/>
  <c r="K19" i="3"/>
  <c r="L23" i="1"/>
  <c r="L15" i="3"/>
  <c r="N15" i="3" s="1"/>
  <c r="N22" i="1"/>
  <c r="K24" i="3"/>
  <c r="K9" i="3"/>
  <c r="L6" i="1"/>
  <c r="L24" i="1"/>
  <c r="K22" i="3"/>
  <c r="L16" i="1"/>
  <c r="K11" i="3"/>
  <c r="K12" i="3"/>
  <c r="K18" i="3"/>
  <c r="K21" i="3"/>
  <c r="K28" i="3"/>
  <c r="K20" i="3"/>
  <c r="N38" i="3"/>
  <c r="N32" i="3"/>
  <c r="N30" i="3"/>
  <c r="L14" i="3" l="1"/>
  <c r="N24" i="1"/>
  <c r="L5" i="3"/>
  <c r="N6" i="3" s="1"/>
  <c r="N6" i="1"/>
  <c r="L27" i="3"/>
  <c r="N27" i="3" s="1"/>
  <c r="N13" i="1"/>
  <c r="L8" i="3"/>
  <c r="N8" i="3" s="1"/>
  <c r="N11" i="1"/>
  <c r="N16" i="1"/>
  <c r="L22" i="3"/>
  <c r="N22" i="3" s="1"/>
  <c r="N23" i="1"/>
  <c r="L19" i="3"/>
  <c r="L17" i="3"/>
  <c r="N15" i="1"/>
  <c r="N25" i="3"/>
  <c r="N18" i="3"/>
  <c r="N16" i="3"/>
  <c r="N7" i="3"/>
  <c r="N4" i="3"/>
  <c r="N20" i="3"/>
  <c r="N21" i="3"/>
  <c r="N19" i="3" l="1"/>
  <c r="N36" i="3"/>
  <c r="N17" i="3"/>
  <c r="N34" i="3"/>
  <c r="N14" i="3"/>
  <c r="N31" i="3"/>
</calcChain>
</file>

<file path=xl/sharedStrings.xml><?xml version="1.0" encoding="utf-8"?>
<sst xmlns="http://schemas.openxmlformats.org/spreadsheetml/2006/main" count="190" uniqueCount="105">
  <si>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</si>
  <si>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</si>
  <si>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</si>
  <si>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</si>
  <si>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</si>
  <si>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</si>
  <si>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</si>
  <si>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</si>
  <si>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</si>
  <si>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</si>
  <si>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</si>
  <si>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</si>
  <si>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</si>
  <si>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</si>
  <si>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</si>
  <si>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</si>
  <si>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</si>
  <si>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</si>
  <si>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</si>
  <si>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</si>
  <si>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</si>
  <si>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</si>
  <si>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</si>
  <si>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</si>
  <si>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</si>
  <si>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</si>
  <si>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</si>
  <si>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</si>
  <si>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</si>
  <si>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</si>
  <si>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</si>
  <si>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</si>
  <si>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</si>
  <si>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</si>
  <si>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Punkti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</si>
  <si>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</si>
  <si>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</si>
  <si>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</si>
  <si>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</si>
  <si>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</si>
  <si>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</si>
  <si>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</si>
  <si>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</si>
  <si>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</si>
  <si>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Janvāris</t>
  </si>
  <si>
    <t>Decembris</t>
  </si>
  <si>
    <t>Novembris</t>
  </si>
  <si>
    <t>Oktobris</t>
  </si>
  <si>
    <t>Septembris</t>
  </si>
  <si>
    <t>Marts</t>
  </si>
  <si>
    <t>Februāris</t>
  </si>
  <si>
    <t>Aprīlis</t>
  </si>
  <si>
    <t>Maijs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</si>
  <si>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</si>
  <si>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</si>
  <si>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</si>
  <si>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</si>
  <si>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</si>
  <si>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</si>
  <si>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</si>
  <si>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</si>
  <si>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</si>
  <si>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</si>
  <si>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</si>
  <si>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</si>
  <si>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</si>
  <si>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</si>
  <si>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Rolands Landsbergs</t>
  </si>
  <si>
    <t>Dmitrijs Dumcevs</t>
  </si>
  <si>
    <t>Edgars Poišs</t>
  </si>
  <si>
    <t>Juris Olengovičs</t>
  </si>
  <si>
    <t>Mārtiņš Vilnis</t>
  </si>
  <si>
    <t>Valerijs Nizkodubovs</t>
  </si>
  <si>
    <t>09B</t>
  </si>
  <si>
    <t>01B</t>
  </si>
  <si>
    <t>02A</t>
  </si>
  <si>
    <t>03B</t>
  </si>
  <si>
    <t>Tomass Tereščenko</t>
  </si>
  <si>
    <t>01A</t>
  </si>
  <si>
    <t>Toms Pultraks</t>
  </si>
  <si>
    <t>SPELE</t>
  </si>
  <si>
    <t>Sigutis Briedis</t>
  </si>
  <si>
    <t>Artūrs Zavjalovs</t>
  </si>
  <si>
    <t>Rihards Čatrauskis</t>
  </si>
  <si>
    <t>02B</t>
  </si>
  <si>
    <t>Ivars Lauris</t>
  </si>
  <si>
    <t>09C</t>
  </si>
  <si>
    <t>Maksims Gerasimenko</t>
  </si>
  <si>
    <t>03C</t>
  </si>
  <si>
    <t>07C</t>
  </si>
  <si>
    <t>Martiņš Martinsons</t>
  </si>
  <si>
    <t>Deivids Červinskis</t>
  </si>
  <si>
    <t>Baiba Buša</t>
  </si>
  <si>
    <t>Ilze Raņķe</t>
  </si>
  <si>
    <t>Jānis Raņķis</t>
  </si>
  <si>
    <t>Vladislavs Saveljevs</t>
  </si>
  <si>
    <t>Andrejs Orhimecs</t>
  </si>
  <si>
    <t>Andris Beļevičs</t>
  </si>
  <si>
    <t>Jurijs Dumcevs</t>
  </si>
  <si>
    <t>Toms Blumbergs</t>
  </si>
  <si>
    <t>05C</t>
  </si>
  <si>
    <t>01C</t>
  </si>
  <si>
    <t>Mārtiņš Vitols</t>
  </si>
  <si>
    <t>Matīss Murnieks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</si>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</sst>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6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sz val="12"/>
      <name val="Verdana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sz val="12"/>
      <color indexed="8"/>
      <name val="Verdana"/>
      <family val="2"/>
    </font>
    <font>
      <b/>
      <sz val="16"/>
      <color indexed="18"/>
      <name val="Arial"/>
      <family val="2"/>
      <charset val="186"/>
    </font>
    <font>
      <sz val="12"/>
      <color indexed="8"/>
      <name val="Verdana"/>
      <family val="2"/>
      <charset val="186"/>
    </font>
    <font>
      <b/>
      <sz val="14"/>
      <name val="Arial"/>
      <family val="2"/>
      <charset val="204"/>
    </font>
    <font>
      <b/>
      <sz val="12"/>
      <name val="Verdana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</font>
    <font>
      <b/>
      <sz val="12"/>
      <name val="Verdana"/>
      <family val="2"/>
      <charset val="186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  <charset val="204"/>
    </font>
    <font>
      <b/>
      <sz val="16"/>
      <color rgb="FFFF0000"/>
      <name val="Arial"/>
      <family val="2"/>
      <charset val="186"/>
    </font>
    <font>
      <b/>
      <sz val="16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13" fontId="10" fillId="0" borderId="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0" fontId="12" fillId="0" borderId="0" xfId="0" applyFont="1"/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213" fontId="16" fillId="0" borderId="19" xfId="0" applyNumberFormat="1" applyFont="1" applyBorder="1" applyAlignment="1">
      <alignment horizontal="center" vertical="center"/>
    </xf>
    <xf numFmtId="213" fontId="16" fillId="0" borderId="8" xfId="0" applyNumberFormat="1" applyFont="1" applyBorder="1" applyAlignment="1">
      <alignment horizontal="center" vertical="center"/>
    </xf>
    <xf numFmtId="213" fontId="16" fillId="0" borderId="23" xfId="0" applyNumberFormat="1" applyFont="1" applyBorder="1" applyAlignment="1">
      <alignment horizontal="center" vertical="center"/>
    </xf>
    <xf numFmtId="1" fontId="16" fillId="2" borderId="22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9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3" borderId="8" xfId="0" applyFont="1" applyFill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 textRotation="90"/>
    </xf>
    <xf numFmtId="0" fontId="29" fillId="0" borderId="8" xfId="0" applyFont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/>
    </xf>
    <xf numFmtId="0" fontId="20" fillId="2" borderId="31" xfId="0" applyFont="1" applyFill="1" applyBorder="1" applyAlignment="1">
      <alignment horizontal="center" vertical="center" wrapText="1"/>
    </xf>
    <xf numFmtId="0" fontId="33" fillId="2" borderId="16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0" fontId="35" fillId="0" borderId="32" xfId="0" applyFont="1" applyBorder="1" applyAlignment="1">
      <alignment vertical="center"/>
    </xf>
    <xf numFmtId="0" fontId="36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vertical="center"/>
    </xf>
    <xf numFmtId="0" fontId="37" fillId="0" borderId="8" xfId="0" applyFont="1" applyBorder="1" applyAlignment="1">
      <alignment vertical="center"/>
    </xf>
    <xf numFmtId="0" fontId="38" fillId="0" borderId="34" xfId="0" applyFont="1" applyBorder="1" applyAlignment="1">
      <alignment horizontal="right"/>
    </xf>
    <xf numFmtId="0" fontId="2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" fontId="38" fillId="5" borderId="8" xfId="0" applyNumberFormat="1" applyFont="1" applyFill="1" applyBorder="1" applyAlignment="1">
      <alignment horizontal="center"/>
    </xf>
    <xf numFmtId="1" fontId="40" fillId="5" borderId="8" xfId="0" applyNumberFormat="1" applyFont="1" applyFill="1" applyBorder="1" applyAlignment="1">
      <alignment horizontal="center"/>
    </xf>
    <xf numFmtId="0" fontId="38" fillId="0" borderId="7" xfId="0" applyFont="1" applyBorder="1" applyAlignment="1">
      <alignment horizontal="right"/>
    </xf>
    <xf numFmtId="0" fontId="41" fillId="0" borderId="8" xfId="0" applyFont="1" applyBorder="1" applyAlignment="1">
      <alignment horizontal="center" vertical="center"/>
    </xf>
    <xf numFmtId="0" fontId="42" fillId="0" borderId="20" xfId="0" applyFont="1" applyBorder="1" applyAlignment="1">
      <alignment horizontal="left" vertical="center"/>
    </xf>
    <xf numFmtId="0" fontId="41" fillId="0" borderId="21" xfId="0" applyFont="1" applyBorder="1" applyAlignment="1">
      <alignment horizontal="center" vertical="center" wrapText="1"/>
    </xf>
    <xf numFmtId="1" fontId="42" fillId="0" borderId="20" xfId="0" applyNumberFormat="1" applyFont="1" applyBorder="1" applyAlignment="1">
      <alignment horizontal="center" vertical="center"/>
    </xf>
    <xf numFmtId="1" fontId="35" fillId="0" borderId="23" xfId="0" applyNumberFormat="1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1" fontId="35" fillId="0" borderId="32" xfId="0" applyNumberFormat="1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10" fillId="0" borderId="0" xfId="0" applyNumberFormat="1" applyFont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9" fillId="0" borderId="0" xfId="0" applyFont="1"/>
    <xf numFmtId="0" fontId="35" fillId="0" borderId="19" xfId="0" applyFont="1" applyBorder="1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44" fillId="0" borderId="8" xfId="0" applyFont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5" fillId="0" borderId="32" xfId="0" applyFont="1" applyBorder="1" applyAlignment="1">
      <alignment vertical="center"/>
    </xf>
    <xf numFmtId="0" fontId="45" fillId="0" borderId="32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4" borderId="36" xfId="0" applyFont="1" applyFill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/>
    </xf>
    <xf numFmtId="0" fontId="30" fillId="0" borderId="3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A374F2F6-010D-4014-A9BB-EF63B48C51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3FE42282-50EC-4B0F-B8C0-FECB6D092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FC62336F-7FB9-4D78-9239-CB20C2D42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5DCA2279-C20A-4527-BF2C-B635EF0D2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FAFC190E-09FF-4FE9-8525-1315051E0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C944ADFC-1AD5-4EB5-890D-18520D30A3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CF5764E5-9B44-4B77-A5EB-6687DD92ED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46E717B7-10FA-4960-9C51-2F8B86F60B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42FCC067-39D2-4572-94CF-82D3F0588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5DA533F3-2B51-4999-A372-6BF75E22C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740D4DFA-2B9B-4318-9399-30908FBBD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02FC4C03-8E7F-419B-9999-27CE857F91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70A12FDB-BB00-4224-8F08-0146A869D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73C6FA70-CFEE-4C84-8BC3-A31C51F4E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8" name="WordArt 9">
          <a:extLst>
            <a:ext uri="{FF2B5EF4-FFF2-40B4-BE49-F238E27FC236}">
              <a16:creationId xmlns:a16="http://schemas.microsoft.com/office/drawing/2014/main" id="{51D03478-1CF3-450B-A6C1-33A1A7339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9" name="WordArt 11">
          <a:extLst>
            <a:ext uri="{FF2B5EF4-FFF2-40B4-BE49-F238E27FC236}">
              <a16:creationId xmlns:a16="http://schemas.microsoft.com/office/drawing/2014/main" id="{E2D4124B-5E75-4144-8D8E-08EE2FFD3C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" name="WordArt 9">
          <a:extLst>
            <a:ext uri="{FF2B5EF4-FFF2-40B4-BE49-F238E27FC236}">
              <a16:creationId xmlns:a16="http://schemas.microsoft.com/office/drawing/2014/main" id="{6399F8DE-3875-452F-B595-E25F860BFE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1" name="WordArt 11">
          <a:extLst>
            <a:ext uri="{FF2B5EF4-FFF2-40B4-BE49-F238E27FC236}">
              <a16:creationId xmlns:a16="http://schemas.microsoft.com/office/drawing/2014/main" id="{89AA16BC-955F-49D8-9655-7BC1E873DF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2" name="WordArt 9">
          <a:extLst>
            <a:ext uri="{FF2B5EF4-FFF2-40B4-BE49-F238E27FC236}">
              <a16:creationId xmlns:a16="http://schemas.microsoft.com/office/drawing/2014/main" id="{3305B8CC-6995-4DC2-A4E0-5D9B4FBC0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3" name="WordArt 11">
          <a:extLst>
            <a:ext uri="{FF2B5EF4-FFF2-40B4-BE49-F238E27FC236}">
              <a16:creationId xmlns:a16="http://schemas.microsoft.com/office/drawing/2014/main" id="{6B0A3F0E-D016-4474-B6F5-EFEBA7B4C6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A5757283-46E9-413A-AD9C-011DAE54BF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0A604CFF-BF8A-48E4-8B73-5960C1A779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EE49F1FA-E716-433E-9F50-EAF12A42E0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2837450C-1608-400D-8676-4B1C01408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9BA10DCD-3ACF-4E04-B099-D64659204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B3F4D2EF-45F4-41AD-B023-F0F5311BA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667DFA91-4A6D-4542-9EF0-EDEAE8F15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380123AC-8867-4991-9FC3-C57C15AA11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706E7E2D-1970-4067-87D9-CC9ACA6E53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49682BAE-5128-4B2D-9FC4-B2B0DD1B7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F9E4F5D-FFF2-4D42-9ABC-CA83425F40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1DA96AAA-1FC4-4248-8E30-A049626D7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D0C64E8B-4A9B-496C-99CB-BEF3A187CA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B9F54107-DACD-4D79-9534-DACBFF9A0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D867CB8D-AC65-4BE4-8F8B-DF3B255ED3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7D1FD8C1-6895-4094-9F5C-35C238299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912FBF97-28EC-4CC8-A558-A8ED41A49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98EC17D8-40CB-4B9F-A286-4D9BA9405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7D92A31F-1AC8-454C-B733-CA96B634C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801F588C-F58C-43BD-A511-41995B6207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E64B4F51-D2C8-4E8E-A523-700746A061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97D1BD41-6A4B-4292-9003-EE6C76D04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E375D916-4D32-48CF-9110-C56EA626BA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5765D8C9-878C-497C-B4FC-453E619217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C2E6CDFC-792A-4CD4-8B94-4C00FA56D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4CEBCA23-DA1C-4A80-A885-FCF98C1273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0E5D6751-5FB4-4065-AD3A-2FCB183CF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40F1BC82-76FC-487E-BB2A-FBDC7C8950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3493352C-C85F-4992-A2B5-BD5408D850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822E79DB-B01B-443B-8C39-0C88B5E33B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12BC9C70-28D6-4CBB-A5EE-7E6B1FB3FD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234E53C9-4CA9-4636-8E40-A3BC72D46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79973814-8203-4CFE-9AE2-45437843A5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3BDAEE04-09B1-42AE-A926-1415CE5209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405D818E-6DE0-4CD5-8E23-038CB8501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77A0B480-FEE6-4611-8A61-8827FA273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5B6BE6F1-84CA-423A-B12E-DCFDF4E8E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D9B5DEE7-8C3D-4E01-ACF8-75444563ED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3C7553AC-9238-41FA-B625-9F5945250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EA8A59D1-5A4C-4A7C-A87D-00DB987D2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0AB6B70A-1CBA-4DD6-A2E9-045B632C27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444B0750-4351-46F5-91AE-759814EABA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820D9DF1-51A8-4EC8-94C9-90BC665E5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627CA8CD-2D0B-4428-A4FA-04FBCCD30B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4207F625-0A02-4D21-9934-DC9E54D742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C3DB962D-0967-4CB4-B6D6-60DDF1F64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68F37113-50E9-43D0-AE54-10FE94316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6B7EF960-1195-40AA-B57F-7823A4D614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07F7A2E3-167D-4193-AB21-269F5EA19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9F21882D-7D9D-4798-8E74-21F2D4589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12926845-91D1-4C61-A0F0-4AF5B1C720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1D1D2905-C4B0-480A-863A-B387B26E7F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262B6D72-78EF-45A3-BFAB-AD1B46C243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828607AD-CB6D-4215-95A8-3E77DDD7AF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00504327-02E0-4766-9E7F-8F49CB506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E4B29AC8-2C0D-4B29-BE94-8767390E62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0" name="WordArt 9">
          <a:extLst>
            <a:ext uri="{FF2B5EF4-FFF2-40B4-BE49-F238E27FC236}">
              <a16:creationId xmlns:a16="http://schemas.microsoft.com/office/drawing/2014/main" id="{207953CB-1467-4661-A33B-B2D6530033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1" name="WordArt 11">
          <a:extLst>
            <a:ext uri="{FF2B5EF4-FFF2-40B4-BE49-F238E27FC236}">
              <a16:creationId xmlns:a16="http://schemas.microsoft.com/office/drawing/2014/main" id="{2C12E5BF-AA64-45C0-A5B5-3DDF411F99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6A57EC6C-D034-4115-BC27-7C63FF06B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3" name="WordArt 11">
          <a:extLst>
            <a:ext uri="{FF2B5EF4-FFF2-40B4-BE49-F238E27FC236}">
              <a16:creationId xmlns:a16="http://schemas.microsoft.com/office/drawing/2014/main" id="{07EC33D4-0B12-4BCF-A375-7BF6D18420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4" name="WordArt 9">
          <a:extLst>
            <a:ext uri="{FF2B5EF4-FFF2-40B4-BE49-F238E27FC236}">
              <a16:creationId xmlns:a16="http://schemas.microsoft.com/office/drawing/2014/main" id="{1C07C7DC-3592-41D8-A801-25F80DD1F5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5" name="WordArt 11">
          <a:extLst>
            <a:ext uri="{FF2B5EF4-FFF2-40B4-BE49-F238E27FC236}">
              <a16:creationId xmlns:a16="http://schemas.microsoft.com/office/drawing/2014/main" id="{DD968F2A-AD5C-43D0-8247-7B9C5EA7B4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6" name="WordArt 9">
          <a:extLst>
            <a:ext uri="{FF2B5EF4-FFF2-40B4-BE49-F238E27FC236}">
              <a16:creationId xmlns:a16="http://schemas.microsoft.com/office/drawing/2014/main" id="{B42333D3-D0A5-418B-9BAF-5FAE7542C4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7" name="WordArt 11">
          <a:extLst>
            <a:ext uri="{FF2B5EF4-FFF2-40B4-BE49-F238E27FC236}">
              <a16:creationId xmlns:a16="http://schemas.microsoft.com/office/drawing/2014/main" id="{99A04F7F-746B-40B1-9D22-93A6F85B1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78" name="WordArt 9">
          <a:extLst>
            <a:ext uri="{FF2B5EF4-FFF2-40B4-BE49-F238E27FC236}">
              <a16:creationId xmlns:a16="http://schemas.microsoft.com/office/drawing/2014/main" id="{DCB627E5-DE9E-4807-AB5A-C20D263911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79" name="WordArt 11">
          <a:extLst>
            <a:ext uri="{FF2B5EF4-FFF2-40B4-BE49-F238E27FC236}">
              <a16:creationId xmlns:a16="http://schemas.microsoft.com/office/drawing/2014/main" id="{6CDF6CF1-5656-4B08-A2D4-489E8E5876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247D1730-73FC-4D5B-9E01-CCFC06EF1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81" name="WordArt 11">
          <a:extLst>
            <a:ext uri="{FF2B5EF4-FFF2-40B4-BE49-F238E27FC236}">
              <a16:creationId xmlns:a16="http://schemas.microsoft.com/office/drawing/2014/main" id="{C9C44516-9D42-4526-8DA4-4C980C59F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82" name="WordArt 9">
          <a:extLst>
            <a:ext uri="{FF2B5EF4-FFF2-40B4-BE49-F238E27FC236}">
              <a16:creationId xmlns:a16="http://schemas.microsoft.com/office/drawing/2014/main" id="{840EBF09-6713-48A4-B02E-CF53E7511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63C855E7-B092-4168-B075-1EE8AE2D3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CE46A11F-F9A3-44AF-BFE4-106E3502F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898CF224-91F1-41D0-A9C3-2EC555E10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ACC061DC-0F7E-4B98-B1F1-75FEBB3BC0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9D8F336B-B66A-4DA2-8982-504E837FC2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B7812013-6B6E-4A94-A0B9-FE3A50D73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E02E5A29-2CF5-4C33-AAEE-1FDE422A2D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54F55D8A-E221-4DFF-BC34-D0F23723EE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941838DB-4CC2-497A-877A-B91B3648A9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2A5AF9FD-6E18-417F-B6A3-6DA2EF753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2487AF47-9BA4-4337-9E1C-F50FE4FC40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621F317B-7C36-4EE9-BC4B-066AA6D53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E5B04DC9-8626-4AB0-A9D2-2D8C9656E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DBA155B0-AFF7-48B5-8102-3499E3A0C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7454AC31-4E67-41E0-8ED8-5EDE9A0CB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558846A4-E4E8-48EC-8B70-808736C930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CB95C6D2-1E3F-46C2-A157-F6E872EFBE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F364FDCE-E2E5-4B92-8C25-47D22FA40D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D06B156B-0100-4348-B3C6-A40DD0D9D8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C5E5E497-971E-4F19-B05F-EA72AA645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A6E39851-344F-4AAC-AFDF-1691E6566D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B9D22252-13B1-4CE1-9F27-ACC136305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622C3885-3EA5-48FA-9183-3201B5CF5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3E7F1DB0-D6C6-44B3-B312-B816142847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1EC550A5-B1E5-4B31-948C-4ACA47D30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5A9D7117-65EE-4446-9B46-B17A7EC7ED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ABBB2AB9-9B98-48F0-9426-A72E76AD7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371F8BE3-BA94-497B-8D51-75651F08D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1B28E4A6-3908-4D46-AAAA-16E4E29CD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12" name="WordArt 9">
          <a:extLst>
            <a:ext uri="{FF2B5EF4-FFF2-40B4-BE49-F238E27FC236}">
              <a16:creationId xmlns:a16="http://schemas.microsoft.com/office/drawing/2014/main" id="{78C488CF-F231-4DC4-BE40-5574136D5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3" name="WordArt 11">
          <a:extLst>
            <a:ext uri="{FF2B5EF4-FFF2-40B4-BE49-F238E27FC236}">
              <a16:creationId xmlns:a16="http://schemas.microsoft.com/office/drawing/2014/main" id="{90B4C725-8C07-40DD-A8BF-1D9F2F5BD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14" name="WordArt 9">
          <a:extLst>
            <a:ext uri="{FF2B5EF4-FFF2-40B4-BE49-F238E27FC236}">
              <a16:creationId xmlns:a16="http://schemas.microsoft.com/office/drawing/2014/main" id="{CEA714E2-213E-4C0C-993F-66729B4128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" name="WordArt 11">
          <a:extLst>
            <a:ext uri="{FF2B5EF4-FFF2-40B4-BE49-F238E27FC236}">
              <a16:creationId xmlns:a16="http://schemas.microsoft.com/office/drawing/2014/main" id="{055CF7C8-7482-4A3B-B024-25467E063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B16F0EDB-588C-4338-A035-FA9640B41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" name="WordArt 11">
          <a:extLst>
            <a:ext uri="{FF2B5EF4-FFF2-40B4-BE49-F238E27FC236}">
              <a16:creationId xmlns:a16="http://schemas.microsoft.com/office/drawing/2014/main" id="{654AA915-5F35-459A-8F0E-9BBFFF35FE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18" name="WordArt 9">
          <a:extLst>
            <a:ext uri="{FF2B5EF4-FFF2-40B4-BE49-F238E27FC236}">
              <a16:creationId xmlns:a16="http://schemas.microsoft.com/office/drawing/2014/main" id="{82F94AF8-1676-49E2-B51C-BB44E9407A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31609A86-F71C-4809-89AA-841BCDE3A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20" name="WordArt 9">
          <a:extLst>
            <a:ext uri="{FF2B5EF4-FFF2-40B4-BE49-F238E27FC236}">
              <a16:creationId xmlns:a16="http://schemas.microsoft.com/office/drawing/2014/main" id="{B2D50E48-7825-4C77-9A8E-FDA3FAA10C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1" name="WordArt 11">
          <a:extLst>
            <a:ext uri="{FF2B5EF4-FFF2-40B4-BE49-F238E27FC236}">
              <a16:creationId xmlns:a16="http://schemas.microsoft.com/office/drawing/2014/main" id="{7D1A284F-3898-4C69-94EC-11F903286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22" name="WordArt 9">
          <a:extLst>
            <a:ext uri="{FF2B5EF4-FFF2-40B4-BE49-F238E27FC236}">
              <a16:creationId xmlns:a16="http://schemas.microsoft.com/office/drawing/2014/main" id="{1916B015-CD75-459B-BF6E-B67F7859B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3" name="WordArt 11">
          <a:extLst>
            <a:ext uri="{FF2B5EF4-FFF2-40B4-BE49-F238E27FC236}">
              <a16:creationId xmlns:a16="http://schemas.microsoft.com/office/drawing/2014/main" id="{7C8750F2-9D8B-4EEB-A09C-CFFB07DFEC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124" name="WordArt 9">
          <a:extLst>
            <a:ext uri="{FF2B5EF4-FFF2-40B4-BE49-F238E27FC236}">
              <a16:creationId xmlns:a16="http://schemas.microsoft.com/office/drawing/2014/main" id="{8496A784-657D-4C70-8EF3-99F84599B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718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5" name="WordArt 11">
          <a:extLst>
            <a:ext uri="{FF2B5EF4-FFF2-40B4-BE49-F238E27FC236}">
              <a16:creationId xmlns:a16="http://schemas.microsoft.com/office/drawing/2014/main" id="{953A59CE-304E-4EF7-920F-B658487A4D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5814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6" name="WordArt 9">
          <a:extLst>
            <a:ext uri="{FF2B5EF4-FFF2-40B4-BE49-F238E27FC236}">
              <a16:creationId xmlns:a16="http://schemas.microsoft.com/office/drawing/2014/main" id="{938D4D8B-8E00-43E3-8F46-4862D57B4E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7" name="WordArt 11">
          <a:extLst>
            <a:ext uri="{FF2B5EF4-FFF2-40B4-BE49-F238E27FC236}">
              <a16:creationId xmlns:a16="http://schemas.microsoft.com/office/drawing/2014/main" id="{A1825E61-DA0A-4F5A-917D-642169C90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28" name="WordArt 9">
          <a:extLst>
            <a:ext uri="{FF2B5EF4-FFF2-40B4-BE49-F238E27FC236}">
              <a16:creationId xmlns:a16="http://schemas.microsoft.com/office/drawing/2014/main" id="{75543315-512F-452A-B8F6-A6CE162323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29" name="WordArt 11">
          <a:extLst>
            <a:ext uri="{FF2B5EF4-FFF2-40B4-BE49-F238E27FC236}">
              <a16:creationId xmlns:a16="http://schemas.microsoft.com/office/drawing/2014/main" id="{D9C48457-787B-45EF-9214-4DCC044D3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0" name="WordArt 9">
          <a:extLst>
            <a:ext uri="{FF2B5EF4-FFF2-40B4-BE49-F238E27FC236}">
              <a16:creationId xmlns:a16="http://schemas.microsoft.com/office/drawing/2014/main" id="{4FB8AE9D-B9D2-4EEC-A0CF-3291211AE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1" name="WordArt 11">
          <a:extLst>
            <a:ext uri="{FF2B5EF4-FFF2-40B4-BE49-F238E27FC236}">
              <a16:creationId xmlns:a16="http://schemas.microsoft.com/office/drawing/2014/main" id="{9B781BA1-D666-4E77-878A-28EFC75882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2" name="WordArt 9">
          <a:extLst>
            <a:ext uri="{FF2B5EF4-FFF2-40B4-BE49-F238E27FC236}">
              <a16:creationId xmlns:a16="http://schemas.microsoft.com/office/drawing/2014/main" id="{21070DBF-78F8-4AD2-B08C-A0B4D7BD0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3" name="WordArt 11">
          <a:extLst>
            <a:ext uri="{FF2B5EF4-FFF2-40B4-BE49-F238E27FC236}">
              <a16:creationId xmlns:a16="http://schemas.microsoft.com/office/drawing/2014/main" id="{7A35DE8F-84AD-4E26-AB0C-2543E69DB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4" name="WordArt 9">
          <a:extLst>
            <a:ext uri="{FF2B5EF4-FFF2-40B4-BE49-F238E27FC236}">
              <a16:creationId xmlns:a16="http://schemas.microsoft.com/office/drawing/2014/main" id="{260CAB14-A262-40AE-9B30-502D16DDE9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5" name="WordArt 11">
          <a:extLst>
            <a:ext uri="{FF2B5EF4-FFF2-40B4-BE49-F238E27FC236}">
              <a16:creationId xmlns:a16="http://schemas.microsoft.com/office/drawing/2014/main" id="{5DCBD533-BD19-48A4-BDE7-EEEBB922F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3F6DBD68-09E4-4E47-BDEA-935740D8F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7" name="WordArt 11">
          <a:extLst>
            <a:ext uri="{FF2B5EF4-FFF2-40B4-BE49-F238E27FC236}">
              <a16:creationId xmlns:a16="http://schemas.microsoft.com/office/drawing/2014/main" id="{FBCCE22F-4C2C-4ACC-946A-8441BD5E3B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38" name="WordArt 9">
          <a:extLst>
            <a:ext uri="{FF2B5EF4-FFF2-40B4-BE49-F238E27FC236}">
              <a16:creationId xmlns:a16="http://schemas.microsoft.com/office/drawing/2014/main" id="{E44652C9-ECF6-4D72-B270-93C4A32B07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2956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39" name="WordArt 11">
          <a:extLst>
            <a:ext uri="{FF2B5EF4-FFF2-40B4-BE49-F238E27FC236}">
              <a16:creationId xmlns:a16="http://schemas.microsoft.com/office/drawing/2014/main" id="{6CD01169-F589-4A8B-A076-215D8E3B92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3051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395A9CFF-03A7-49A5-BBD8-B033E6B75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4DC3D929-A425-4B4C-A870-BEA2449831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C5E8785C-F086-4EB2-9F82-B2EC69B1D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92FE00D3-A89E-491A-BBC8-E9AE04EB6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E1BF8A20-44C6-4E42-8C49-77E492004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94FC4F81-87D3-4503-89D4-E3AF5E3E1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6E204FBD-B831-4072-B6CE-DAEAD87A6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CD1B51AD-17A3-4B7B-8717-E3688AEABC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F1471E70-E581-4C84-946F-1F2FEF538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BD9D757B-D219-4DDF-8B2A-098849143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94695F46-4107-4F05-97F6-EDC8EBBF0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FB0E63F8-8580-46E9-8FC7-5203B08043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5ECA87F8-C03E-4A10-8AA9-B8C2DFF2F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BA89DA42-7F2C-4C85-99F4-F2E1F6675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B4C01FEE-6A3E-4FBD-A117-6F15EA90E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46A61073-E479-4C17-B7D5-93898D4F5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7950C3F4-FA0A-4724-B5C3-05792A491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63C38D1B-ADD8-454C-8696-A5EB2BF4E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3009AF22-E6F0-47C4-945D-ECB7C1929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26503B2E-3744-43AE-8390-78B2D34D2A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20B5DCE5-FC62-4D96-A098-843EAD7E3F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1537F61B-8683-4B9E-985F-CEC3780CB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86419737-C3DB-45FD-A9EF-83B05EB95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0E1BDAAC-29C8-4B69-A5F3-1D5C7A9C5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1972A0A1-10FF-419F-92A3-017D01F59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753E9BF7-3F4C-497D-B663-A0FA3BA7F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77432D5D-EF24-4E05-BDE8-48449198D1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777AE1A7-0D69-4115-A01D-1B31F7DCE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60D6C788-BCE5-4F95-9390-218877AF95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B5A7F067-31B5-4EB5-AAF9-701879728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1F3AE361-12E2-44BA-B0B2-77BFC6AAEC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047047C4-E737-41C0-9A4C-FA224A67C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7C9EDBB2-0C94-419B-A46A-CCD8FFB013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FB2741A6-EE74-4833-AA26-5E3F525533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AF9CB7F1-5003-4A08-971A-039BD5F7A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A5B38B90-1004-42EE-B990-8B9D95058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37E3918D-01DE-4B27-AC05-71F0D682F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689CDCB1-1B27-4B06-87D0-3D9AB1029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6ACBCB22-622B-45B4-9E74-EF56DC35C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EB2BCEF4-B153-4B1D-8DA2-FC5D68735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4E2D15EE-9FB5-4D43-85D4-2DABEBC72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6E688D52-3CF2-4B11-A269-14D5EB2279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333BDCA9-D241-4C0E-8F49-790E7EA5F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A8C11673-A08F-4C20-A960-99BC50DCD3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1BC791E9-FABF-44AF-9602-41B6BC07FF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EE2E8E55-10E7-4352-A836-CCD00269C8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98422C8B-05C2-4711-A332-624439320D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8CF414DE-8BA4-4A78-BF8A-BA934F2F77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4B8D3967-D3EA-4C01-B3BE-580365EBF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5C8C8498-274C-4020-AF2D-9B3204D59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92B27D02-04AE-45DA-B227-8206940355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516260F6-3598-472E-9F33-51A6664E84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677F55F1-76B4-486F-8B9A-BE67547A8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0C3206AC-8573-4E92-B053-3D55FBCB1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C84E8475-9D1A-4096-BF93-8E7DA174E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1BBF8790-CE37-4A02-974F-54AE0FD2D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456EEAB0-C2AF-42B9-9FB7-233516236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F4C3E0D5-5634-49A3-851A-C271BCE39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E3419503-CAD8-430E-ADC2-799EDEF06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A509CFD1-E3FC-431D-BD14-F4E2ABC844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175D0734-5F42-4C94-B94E-FCF9CF5A03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8A2C64DE-0E63-44AE-9407-D07230E8EF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7CE65DD5-FA75-4450-9942-639AD01640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E8C8E96B-59B4-4774-84A6-9C7E79E56E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71E01904-3C63-4D30-9AAE-F83A4F0F8A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71760A23-C955-4B46-B09F-086075171E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2FB697E1-9D40-48C8-9B90-E08AA93476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32789338-CB1C-46A0-9F28-874E1D739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C3747697-840A-4C76-8F39-2D4403BB10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86CFF1E0-F4BE-48ED-8457-FDA7E849AA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AC356FB2-32A3-4AC4-89D3-1BE08510EF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8C768836-317A-4EC3-9400-70ADA0D09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189F2ED1-DCA1-4940-BCA0-6BED94D81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A086CB60-ADEF-429E-8937-FEC04686FF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98231489-1920-4436-91EB-D87A39894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BDF40EF9-63EF-45BA-BC7B-C6988150C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48B8E6F1-BFC1-4426-B673-01D063B6A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27C7BC6E-49C3-4BE5-B779-1BD83AC98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0D074208-853D-4209-8516-202E1E6592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1E6BA482-B568-40F1-8B4A-0812BDFEF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4E1A52D2-3FFF-471F-A31E-195527FCB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CCDBA467-6CC1-4E35-94D2-CC6A100E5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09E39884-188D-4074-81AF-4D0675F643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664B6222-E3FE-4E0A-A6B9-A05E2B34A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A0FD5464-79B7-4EAF-8294-60A447F3B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A2D8BDCD-B59A-440C-AC01-D92A141C6B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6C1EB147-0042-40EA-8B2E-9F3AC80D2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A0117D6C-BA8C-411F-9DAC-69F39BE902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04611A2B-31BD-436E-B2CB-49132E003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2FBFF517-E221-4AB1-AEDB-2ACA4CCBD3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FC344C93-A835-45EA-9E82-A48C34D1DD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0F45CEEC-84A6-4FBC-8FF6-852A0D699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2949C861-0A6F-4BA1-B9A3-B12D12F970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A62BF26D-8FE2-4D9D-AA52-32C7EEEDFD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19AD72B9-C027-43C9-AE61-F0C0BED401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3BA094A3-6D59-4BDD-B3F6-D4356B1939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D4D5E2E6-834A-476D-A2DD-0FF142A26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5D76558A-FD8E-4EA1-9A30-C21D9CCEEF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89114A88-0197-4DF6-8D24-344D1DE18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0F39680C-A8FA-462F-815F-0AB761E112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34116FE2-749B-4F36-9588-453056AA29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C54E5C80-8115-428D-88BD-8276E5C99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525985A4-6BF2-4A37-883D-4BD2872DF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0D6A7462-BA41-4CD8-92FF-80AF589506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7E8E9488-ACB0-4D92-B25C-16F126481B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D087BC63-EB2E-437B-91BF-6AF11D306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7F76B984-FCD1-465C-BDF0-7547834C8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481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CD7649EA-8B6C-4E29-A2ED-1C98EACB6A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8576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6</xdr:col>
      <xdr:colOff>455293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3B8889A0-5FCF-4211-BC92-E5A3764A9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5706C245-A974-45A7-88F2-7CE9775CA3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4D8F7519-20FC-449E-873C-CC052D044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8693BE98-D75D-4648-BF00-7AC6009E77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06C521FB-F967-4C43-BE33-578AD0258E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6AB90B82-5063-45E7-B6D7-4D5989BFB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8DAED5B0-91B9-42CC-AE7C-5D0807E4F5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1D9F9500-3889-44CE-B429-0A3D97CD20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0E52915B-019F-46FF-B068-CB8E39280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6F6C7F29-2E11-423C-8AA1-11E4F482DB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4A6B0C8D-6623-4194-A316-ECBBC336EE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5B61F239-75CC-4090-A6CC-949CC8949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E2EB9EC7-B273-428C-B5F6-F1864BD69B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BC2BB9E8-90D6-4D5A-A7C5-5E8324BE2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67C01871-629F-4F72-9FBA-249D02994C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9A04F600-3D39-44DB-9B27-40EB618808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0C4D75FB-939F-4DFA-A04D-C13CFAFD9E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168B7E6D-49A6-41AB-913D-BC01DE3F9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F64E66B3-30C5-409F-8CF5-B9F501C4E9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81A16F7B-D39A-4FEE-84D8-40FAC331D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0956FCB1-74DA-494F-89B5-6C12E97148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550CD92A-18D8-45E2-8F96-CDC8AAF9D4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3060B193-912A-4058-B303-FCAE9652CC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B999F541-1C35-4018-935A-678A56D1F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3B79BC4C-0686-49A3-B793-7C3CB18A6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AF27A422-C278-40C7-8988-084D508D1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DC2DD0D2-19BF-4AC3-A3C0-F13824A8C7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F3387C7A-5AAC-4B8C-9BA0-71C19B78B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6DB70612-E434-479E-A3B7-4A856F899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F17E03DE-EB55-481B-8420-87657D70C4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C2486FBE-F932-4A2F-9667-E9EE16B5D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A365BB80-B186-4587-A9C6-97CC6CE172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890AC0E3-43E4-46C6-B565-57CFB8834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8EA7F0FF-329D-4847-A839-667E8C269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8F90034F-147A-4161-B123-001B6F7222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94BD5995-FF94-43E4-B271-C5E5276E8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BCDEF39B-753A-47B0-B49D-70FDF0519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32280A4A-9A19-4BEB-90B2-5E65CDA4E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80608FB1-0775-43CF-BEDE-94AD2A26E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4BF9ED8B-9CC2-4946-BF3A-B9B1B9127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70" name="WordArt 9">
          <a:extLst>
            <a:ext uri="{FF2B5EF4-FFF2-40B4-BE49-F238E27FC236}">
              <a16:creationId xmlns:a16="http://schemas.microsoft.com/office/drawing/2014/main" id="{75467FC2-1487-44B7-8A53-C3A6EDC97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71" name="WordArt 11">
          <a:extLst>
            <a:ext uri="{FF2B5EF4-FFF2-40B4-BE49-F238E27FC236}">
              <a16:creationId xmlns:a16="http://schemas.microsoft.com/office/drawing/2014/main" id="{C1428A21-BDC2-4591-9188-17E6F840F5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82090AEA-4FC7-40B9-93C4-C64EF9D9B4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73" name="WordArt 11">
          <a:extLst>
            <a:ext uri="{FF2B5EF4-FFF2-40B4-BE49-F238E27FC236}">
              <a16:creationId xmlns:a16="http://schemas.microsoft.com/office/drawing/2014/main" id="{09FD4DEE-5AA5-4BC1-9E51-101A345D6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86FB9911-ADB7-4E5A-8099-2E654CC6E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81" name="WordArt 11">
          <a:extLst>
            <a:ext uri="{FF2B5EF4-FFF2-40B4-BE49-F238E27FC236}">
              <a16:creationId xmlns:a16="http://schemas.microsoft.com/office/drawing/2014/main" id="{692C0069-CF81-4FFC-A00A-E01047733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82" name="WordArt 9">
          <a:extLst>
            <a:ext uri="{FF2B5EF4-FFF2-40B4-BE49-F238E27FC236}">
              <a16:creationId xmlns:a16="http://schemas.microsoft.com/office/drawing/2014/main" id="{0508C8C1-D80D-48D9-A291-6001686E5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AB6E6F99-DBCD-48D4-BE05-0929974BC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3B2666D7-0173-4661-848C-589925A91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9EDB7472-C68F-49C8-88F6-6F72B4A17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1375EA5E-6813-4CA6-A398-C2F8CA78C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7D5CAE17-DCE2-41C2-9A96-E7E3ECE21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8DCD2299-7959-4F14-98A7-7927DDF31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D373CCAA-76B4-4400-8C7E-FD5C91A4F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4008B958-0BB5-4E5E-9547-3D1E4F283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26E472CE-C5F8-4779-98FE-1B097E233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E8D18C08-91C9-43C4-88AB-771A49A84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51BB6046-3751-4331-B5F8-6AF92FBE69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153543A7-520E-4C2B-BFED-B7DE5A38C9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488DFDDE-5DA8-4597-BD61-5AA39524C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A01D9E43-8F67-4B01-9B6D-3935D830E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1297214B-60E4-428A-98C2-CC45042EEE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17B5F8D8-A59A-4915-A942-BBBE89BC15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EDC75E0A-7776-467F-8314-65D729EA39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7252DD37-EF53-446F-A664-81614CFE05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64C6CCFA-FA21-465C-80F8-803E19A20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CFAC5948-0036-4020-8253-C56F314099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1C755016-B801-4F5E-A78E-5748F387B2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B3408AC7-3732-493D-AD0B-C1178465D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9E9B6754-7294-4AC3-8518-9589645F58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03CFD5A5-2F07-4DD6-B7D4-BBDF534F6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1B93349B-688D-4561-9755-01B8DEF2A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0730F187-6359-4CA9-ABD0-9F7E13F3D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9F14EE5E-6D4F-4A96-AB64-AAAE45825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CEF9F686-9FE3-4323-8A58-8BF0B7A599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241697B0-0216-4BFE-9C96-2A152FF8D9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12" name="WordArt 9">
          <a:extLst>
            <a:ext uri="{FF2B5EF4-FFF2-40B4-BE49-F238E27FC236}">
              <a16:creationId xmlns:a16="http://schemas.microsoft.com/office/drawing/2014/main" id="{D8E96BD4-E873-4B03-A4FE-912A7DD72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13" name="WordArt 11">
          <a:extLst>
            <a:ext uri="{FF2B5EF4-FFF2-40B4-BE49-F238E27FC236}">
              <a16:creationId xmlns:a16="http://schemas.microsoft.com/office/drawing/2014/main" id="{E55756CD-1C8B-4BBF-9766-DE3999D603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14" name="WordArt 9">
          <a:extLst>
            <a:ext uri="{FF2B5EF4-FFF2-40B4-BE49-F238E27FC236}">
              <a16:creationId xmlns:a16="http://schemas.microsoft.com/office/drawing/2014/main" id="{33AAFBD8-29B2-400B-94AB-1E516FAB65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15" name="WordArt 11">
          <a:extLst>
            <a:ext uri="{FF2B5EF4-FFF2-40B4-BE49-F238E27FC236}">
              <a16:creationId xmlns:a16="http://schemas.microsoft.com/office/drawing/2014/main" id="{F83A92FF-FDB5-4D6E-B4D5-CFD24183B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08107980-BD04-4D69-B13E-C95C39EC82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17" name="WordArt 11">
          <a:extLst>
            <a:ext uri="{FF2B5EF4-FFF2-40B4-BE49-F238E27FC236}">
              <a16:creationId xmlns:a16="http://schemas.microsoft.com/office/drawing/2014/main" id="{2D7ADA85-A4D9-4A0B-A185-79F1D90785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18" name="WordArt 9">
          <a:extLst>
            <a:ext uri="{FF2B5EF4-FFF2-40B4-BE49-F238E27FC236}">
              <a16:creationId xmlns:a16="http://schemas.microsoft.com/office/drawing/2014/main" id="{6AC9AC81-54C9-4841-AEE4-936412B09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FAF5552E-090B-4B03-92DA-B69D43A22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0" name="WordArt 9">
          <a:extLst>
            <a:ext uri="{FF2B5EF4-FFF2-40B4-BE49-F238E27FC236}">
              <a16:creationId xmlns:a16="http://schemas.microsoft.com/office/drawing/2014/main" id="{D60BB37B-3171-4B84-BADC-05266D49A3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1" name="WordArt 11">
          <a:extLst>
            <a:ext uri="{FF2B5EF4-FFF2-40B4-BE49-F238E27FC236}">
              <a16:creationId xmlns:a16="http://schemas.microsoft.com/office/drawing/2014/main" id="{390C6EAC-6A99-4AF4-A635-6872F8D316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0BB920BB-A779-456D-961D-5C1E4CFC20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37" name="WordArt 11">
          <a:extLst>
            <a:ext uri="{FF2B5EF4-FFF2-40B4-BE49-F238E27FC236}">
              <a16:creationId xmlns:a16="http://schemas.microsoft.com/office/drawing/2014/main" id="{06B5E8CC-D7AD-4FF1-9BD5-F5E495089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38" name="WordArt 9">
          <a:extLst>
            <a:ext uri="{FF2B5EF4-FFF2-40B4-BE49-F238E27FC236}">
              <a16:creationId xmlns:a16="http://schemas.microsoft.com/office/drawing/2014/main" id="{8E07DE80-B5B7-4CD2-BC63-66DB5B9AC5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39" name="WordArt 11">
          <a:extLst>
            <a:ext uri="{FF2B5EF4-FFF2-40B4-BE49-F238E27FC236}">
              <a16:creationId xmlns:a16="http://schemas.microsoft.com/office/drawing/2014/main" id="{227D0390-C70E-467C-9930-6BE91D983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5AAB96A1-E2BE-4CEA-A798-ECEAAF2CB4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FF584F2C-B661-497E-BAA4-99FD83B85E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786C5D61-C346-49C6-9E6E-3B5095D820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6C2710FC-5602-450D-BF5E-9998B42FA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57E4CF30-86B4-44D2-8633-E4684DD84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861A7689-DEF2-49B9-A5B0-F77333504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7A1D9AD4-3DB3-4659-95B0-61F002ED23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BDEC74CC-14BB-4C40-B736-B97901585C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270576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B0920B89-1499-4820-AAAF-B6732E116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79A605F5-71B6-4EAE-BE4F-C01F25F08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B74073F2-59C2-48C1-9E1D-C7E55C03E2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4F64553A-5AAF-412E-86A8-88A7FA1707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F6C2205D-2B14-4F82-85A6-306B23FD5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146E3840-7142-49E1-8AAC-2CF2A2F0A7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D67A4330-1BCB-4317-B4B9-59D1AECE7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359D48E4-D328-4D52-A4E1-378745D023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77C255F9-567E-4A68-85CE-08755F933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80DF75D4-0F58-41DA-A89C-8E04E73D6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E8BFDAFC-ACD2-4709-8F16-55606A52F2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EDB3A792-8CFC-493E-9BCD-A634768728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483A7B22-EE7E-4788-AC7B-63D7D8F39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24787995-EA62-4F9B-A7CD-32C030D610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45247EE4-B456-4968-B22D-06BEF70BC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DD8EFA86-A99E-4B89-A41C-1FAA4F963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50A3C238-E0DE-414A-8F26-FAE8F9D3C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E8986B51-D93B-4806-A31E-149D94CEC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BE7273C7-E74B-4B89-80EB-0BFC499CAE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8CA523E0-5210-4169-A4E6-1129A90C29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82045056-E16A-44B8-9581-223B0DBEA0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D17EBCA1-5BAC-4CF3-86A8-A690B7B437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FDFA8DB1-5C8F-425C-9195-C43A256CF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BD11F5E1-636A-4A01-82DD-E337E7FFA0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4FD2928F-6145-4091-B726-5427CA320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16299E1A-8E3A-4442-9D5D-C06198881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0B5C107C-25E7-4376-B24B-1D98826381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47095948-F6A2-4360-B2D2-C01B6CD70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7962253C-7733-4A12-9607-CE9141564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BEBD31EC-C378-4522-A26B-528B65633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991226F3-77E7-4C15-BF32-CF121648EF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C5F1B974-841F-4EA6-ADAA-35364AD005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733399EF-C726-4823-B6B6-3BD86B10E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26825BEE-F2AB-40EC-9D9F-2399B49DB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278DF51A-0405-40C3-A002-F3817A83D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25974CE0-FC44-4A4D-A98E-88B9ADC74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5A6EFA7B-B8AD-4E78-AABC-A24ED79DE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5ABAEE09-D613-4305-8ED9-9ADCBB8B9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5F0DAC1F-F13B-4DF1-BE79-A4E5E0ADD2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7725729F-672B-4A03-98D7-94F0A30FA6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A94FCA6E-5984-47CA-A803-772220379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231DF3D4-5682-4C93-9D57-A037CB5E5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6371C186-8EBF-4187-964A-0A7D1DA71A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E1132287-41BA-4BA1-8D27-8E9FC580EC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79372880-3455-4EDF-ACDB-0E2F6CC810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28E3CE43-B062-4F5E-AD30-0F98EDA9C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1E596BA7-0600-48DA-A86F-EC56419F6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4C16CFA8-42E4-4695-80E1-50866DB58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19B55DE2-FDB0-4A23-8868-25988B15F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757735AC-98C2-4FD0-805D-1863436EA4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E62560C4-C2C1-424D-B0D4-DB4F7E0D7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E52AEADA-8E57-4F4E-9AD4-F26B6B65B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93F18184-E37F-48B1-AD76-26AE0F375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1D9411F8-33FB-499B-964A-A4E5DDBC01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0D09060B-D861-4699-9B85-19449235C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8C226F36-323D-4898-AD2E-70787E95FA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96393DC3-3F92-40AC-9996-668B9C4DE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3A994B20-9F3A-41A5-9C33-16EAD2400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C9863C40-BEFB-49BC-AE94-95E54394D0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843A07F3-ED1F-472C-9810-BA339FE68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F0C9D3F3-3319-4CBC-AA11-42E40ADC8F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70730EC5-9925-4C4E-B92B-71A9DF5D0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4868FA2F-8227-436C-867B-F019C707A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4B6F9B30-1A0B-4C9B-894D-9215CE5792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8243576F-2CD5-4246-8748-8038279310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C37B84B7-CB53-4D25-97DA-6589CA5F93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43E32BC9-A98C-4511-9982-892A0B9AA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4291CB91-B0F1-4C70-985D-39D3B240BD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9801A5F7-C4B2-471E-8869-6014F9266F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DDD286CD-8B58-4205-89A5-1C88438419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F37668B9-A553-4F00-9D9D-3AEBD22DE2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A666C740-3632-4BBD-A567-477A80CE0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19510D97-68CE-44C8-9C18-BA902F4EB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B49673B0-0AD0-4534-B056-67B0D58B0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ECDA750D-C696-454B-8178-5B05474247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9E662A7F-160F-4514-9288-B2ABA24A7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C0D5A855-3B0E-4C9C-B8BC-A8C2822847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80C7EB19-0DC1-4CD9-8411-424E711836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23E3793A-10A3-4E8A-A2D9-A09EA7E94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9E656AD7-E483-4D68-86F4-A5954B8926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46163595-7F07-4914-8C0D-49EDC62E2E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F9F8D815-D1DC-44BF-99A3-0D4064E517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99D60BB2-F142-4044-A143-0C6099C203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438AA529-EB3B-410A-BBF2-BD1C32DAC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83113A88-B00C-40EE-B500-05C50D37AA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F05376AC-6A7E-4CB1-A347-8C4C7AB18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1807F051-9BE1-4029-A85E-E01112A12F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E563AC67-1DC6-43CD-91B1-D715E19A41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C419D2AC-AF35-4AE6-AB90-06C7BE296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9FB5A04A-D13B-43FF-A2E3-DC786E1CAE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7CCCBF8C-F5E4-484E-9537-18627D3ECA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A52BAF47-54AD-4D77-96EE-D8FB641708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71E40DCE-63ED-4F53-81A9-72C61B4260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97870193-E195-4029-AF37-33CA134BC1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715A7C1D-CF20-463E-A580-24763CD85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847DF70B-DD4F-4F03-8530-FDA0A630C3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9EF3C026-7D2A-429B-A4E2-EEA6FC13B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DACD9676-6EFF-48D4-B922-930AF59B6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98BCFFE4-82C1-497F-97E5-3EA8D8107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F48AE43E-C72D-46CA-ABFA-7A776F82A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73CB52B6-23BF-4B20-B344-F937B09ED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83819C6F-EE95-4E20-84BA-5F66CA08B7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21109C46-C0D0-4A86-8BF4-C89D4E82E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2F4AA37A-C212-4E38-B14B-6CD2AA47C3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726F4934-4FB8-4666-B299-11A5A0C4A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C76C5C04-E022-41DE-8923-235C3AC6D0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874161C2-34FB-4CA1-8ECD-B4CB06BF28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962A2964-A9F9-4BAF-83A8-761277964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C99E529F-F54F-43B6-B41A-C93DB622F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76A1A475-0BDA-4F48-830C-FBB60A9DB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78244F83-FF68-4069-A197-290D02642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BC2C2DB8-EA8C-413B-A060-2D8BFF969E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0EB8277D-16D6-4B8F-BE90-8D35A5C93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C135421F-8C66-4740-951E-51C9B0FDE1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3E12D12C-4E66-404C-B2FB-0B0E40691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F737F2C9-378F-49CE-9E5D-1CEEE2B919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5A3E7C54-397C-4632-81DF-D97A2E4D5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D7CF8E2F-789E-4F9E-A440-EBDD031C6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242AB6A6-CF1D-41E8-BDC3-D4545EC5E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F049C783-9B13-495B-87E4-D9C26C7BC7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9532E479-002A-49AF-AF2B-8C49A15147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070803A4-5D47-43A3-9EE1-BFCA7377EE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FA204C97-C40F-47BC-8FAF-DC95FBF96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9E5C20AD-0A16-4197-A248-62837BA51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B87B9C41-02F1-492E-8091-93AE2D40A0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819A3EF5-FC84-4706-A906-F45342C2C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5DD270FF-BD91-4807-B083-E46DBBCE52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8FF14F67-1F55-4222-BF7F-C8B14B963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D08EC70C-82EB-46C5-8F7D-AE27AE919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F94B93C3-B39C-4DE0-A2E8-08DA504CBD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54C89595-45A3-469D-964C-706395A31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0354860C-9090-497A-89F3-7C3E45655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09F3B62D-9814-490D-BC91-3157280EC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D74C2A71-478E-4574-BB70-F5CE8D681E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7130F6BC-9CCB-4F44-9BBA-18D72287FD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D9344705-37AC-4F6A-8318-C86D6039C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99A42E87-32CB-4014-BA24-0F08F6CD6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99F7DFCB-B63C-4546-94C6-44C83C2675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D8AB89D1-A1FD-4C43-ABC6-3235B0F79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4C7571F9-5F36-49C1-8709-83B5CE172E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178D4E44-B643-49B7-B6BA-ACD977EB3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DB90D182-4B75-4E42-A197-A9D7FA554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471B3B27-CEB8-465C-9CBE-3FE846D36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99A0FB6E-DCA2-4F34-A78E-05131E961B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CCCDBA5F-83AA-467C-B0C2-556854315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8AF7917E-B7C9-43D2-ACC8-350DC9F13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DC662D7A-BA97-43D2-9D8B-D65D0B6E18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1A39AC67-E295-4A4B-8F27-FBF9ADA6D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5674E780-1570-41A3-8086-A3F714A6D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A84DC65B-4B61-4D62-BC50-7BD4FCFC9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2F115BD1-07A7-4A61-A9CF-36EC39B0F7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99663B05-882B-40C4-B65E-A2BDFF783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F89DD45B-B3C8-4D8E-92B6-218C44DE2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71E4F71E-FBE4-4EF6-9F56-4F2C89ACA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30C8893E-C706-40A9-B3EB-88F0BABFB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BCB10ADD-B4F8-4C26-9643-441E927A2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FD4C68CF-848B-4940-ACC6-2C85933D8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EB7317E9-188D-4E2F-8A3B-928F8D538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BC746EA9-EEC2-41B7-89C7-8667DCD9A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16DC36DF-28FB-4BA3-8328-3BAF5A1D41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B2089E4B-8AAB-416A-A033-02B3A8917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340D7897-DFEB-4742-8F1D-A7D07DC9B4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93E3A097-C9B9-4F50-9911-D5459C8CD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638EEA68-8B85-4ADE-8335-4D9B18BA16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887BBFB2-DBDE-4F58-A9A9-5D0975670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CCF842E7-C67A-47FE-BE86-112F12D69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7CC6F747-0BCD-486B-BE3A-EAC5C0119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A6A39270-6CF3-47BF-B936-7D1B7F341F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2A26F859-A6C0-4D61-9DB1-51DEAA21D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12539C76-81A3-4843-8297-B4C0C407AF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59DD8EBE-8E71-419E-A12E-5E28C7F0C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0BE0ADC5-7F52-4AAF-B016-39711F77CB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48514222-6A8B-4528-A728-9C5F52D8DB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FD0BF736-0C1B-48C3-BA79-17E1BFA67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2BB3EF22-43EC-4F14-AF74-9A5B68D0F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22CA59A8-3145-45FD-8890-E5C753E6A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4E8352A7-AC76-4A7D-A536-19118E610B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DCE4A21C-87B1-4AD3-81F2-D2B2725DA9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55FC6E14-02A4-47B9-A49B-56424DE461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2972E02A-6D46-43D7-828A-0B2A8D4AE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16CA4F42-2851-42D2-AEC1-A4CFB2EBE3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0BB29E15-A10E-4BB7-A4BF-504C09335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0BA848E3-0DC2-4283-A3E3-EEF83D87C5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02561CCD-E399-4E7A-ABBB-0A7FD1DBFA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3FA059CE-AA3E-4076-8B84-A87B6482E3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AA112B97-F8F9-466D-8FE3-B24956C27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0EB094E4-3041-4BA6-BA0E-2075688463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93E94166-1E7B-433B-AA98-50DCAD10C7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0B8CC8F1-FE22-44FE-A501-BDE2A887C9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8844BE98-69C1-44B6-AD5D-95DBFC981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1A478BF8-7A64-43DE-B922-EDCCEEBCA3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1805B3DC-54C3-401D-8A68-EB18ECEFF1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A5820009-C77C-4FAA-BB95-469859820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32B4B3CF-34B0-4916-B87B-75163581B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49C3F488-67B0-4F9D-B264-0867390FC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5374DF85-8779-4771-B234-12527C7CD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78962E46-092E-4A0A-90EB-72CB1C56FE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2D9A83E6-9853-40EA-A9E7-80E69800C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51E8DCFA-F519-40CC-BD0B-3F7C928792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C2E9C149-9381-4E81-AD60-563AB30C9D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F83899B8-F4BD-4CA0-BB40-C9C90E7D2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B0FDA288-00DE-488E-8F0B-B49CED994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DF0BEE4F-4A9F-43D7-BE04-50E23AF42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5067DAA4-3BF2-4480-ABA7-4B61A4F095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775AC6EF-AC89-4709-AB5B-375F5E5E6F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129A8200-0895-4ADC-B1BC-98BFAB02A2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0857E7F1-3D8F-477D-8DAD-F3E743D23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4747CB25-14CF-4A27-B7ED-9C45C59D9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5775DFBD-5E88-4F0D-BF74-EA53793EF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B2B31533-77D1-4CCA-9E8F-B91FF9167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15ABAB85-7A3C-4E7F-8BB4-0F1CFF4DF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76072D36-6A87-4F0A-BE13-0FA64A789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03BF0FAB-115C-490F-9EA2-A65322F188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37972987-D937-4E6C-9D98-4454E3485B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FE4A81EA-BD6D-464F-8D63-C2E9BAF15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A402EDB5-A3CF-4767-836D-9C4A88B7EA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C7DD1292-8B3C-4448-93EB-9D760C3A0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48AAFB7A-2C19-4DA5-AACD-F9A38A3E4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B3C31979-4E21-4DC0-8579-603F63DD04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FDBD0BB6-27F2-4F5E-85F2-E00146ACD0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2B399E87-5A14-451E-B34F-D2EFAEE02A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0BCE4B70-94AC-45C1-A79F-0434CBCBE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DC9E61B9-E80D-42FF-B418-601055949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51B0B35A-B9DD-4D14-A68A-B9580CA51F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0C4BBDF6-B284-44C6-AAB7-851485656D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4F2C1DE7-EAA6-4904-91E4-F61AF4F7CF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741CD49E-4F04-41A9-AD9C-3CCDA5D75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5CC297EF-A6C7-4560-AAC0-1B3450360D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4DFA0930-7C4B-429E-8F14-833CFFAD7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3263C596-41A0-4FA2-9E47-28A6A0474B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43534D73-2A29-4672-AEC2-8B411AA91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BDC089CA-4D2B-4F60-A06D-DC1492967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320C3C30-16B6-45B8-90E8-37AD4ED51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4E09B326-5589-486D-8B9A-DBCBCCF221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3AC7E1CF-F480-4639-8F7F-D0D0C807F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CE3C2DA8-84F3-44E6-A220-36976D9F0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192E5B5D-FCC4-48CF-BDDA-F990280DB3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AA93E15D-7936-4BEC-AB0B-5813F92073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F40EBC88-5D69-4057-A609-1D7AA4810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0340F7CF-431B-4AD0-83EB-C122931BE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F1C5D231-A1E8-413D-BC96-2D84DCBA2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CFFB3438-923A-4CDF-83DA-98CB894646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913D9C7B-0C6F-46F6-9A57-BD5435639E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4261E077-DDBD-4765-8292-63EF6A450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1B907CA1-2224-4EDE-839D-439D4E396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94017234-AB69-4204-95DB-02BB409AF2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2F230F4B-F058-456D-BA27-1EB76D3CE8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A378126E-07F9-4874-B3FB-CF7380CC37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3DCCF3C2-35C3-4CE2-B175-D6D16A3D3B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4A989A8D-B259-4485-9DE2-4B9B687A7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87630</xdr:rowOff>
    </xdr:from>
    <xdr:to>
      <xdr:col>6</xdr:col>
      <xdr:colOff>133350</xdr:colOff>
      <xdr:row>4</xdr:row>
      <xdr:rowOff>47708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0C1A6949-7F55-41C9-9D7B-6AB1FE612C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51515" name="AutoShape 6">
          <a:extLst>
            <a:ext uri="{FF2B5EF4-FFF2-40B4-BE49-F238E27FC236}">
              <a16:creationId xmlns:a16="http://schemas.microsoft.com/office/drawing/2014/main" id="{71CB2E6F-403D-4C45-A33F-13FE42EA60D6}"/>
            </a:ext>
          </a:extLst>
        </xdr:cNvPr>
        <xdr:cNvSpPr>
          <a:spLocks noChangeArrowheads="1"/>
        </xdr:cNvSpPr>
      </xdr:nvSpPr>
      <xdr:spPr bwMode="auto">
        <a:xfrm rot="-5400000">
          <a:off x="5490210" y="2091690"/>
          <a:ext cx="3124200" cy="891540"/>
        </a:xfrm>
        <a:prstGeom prst="curvedUpArrow">
          <a:avLst>
            <a:gd name="adj1" fmla="val 70085"/>
            <a:gd name="adj2" fmla="val 140171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51516" name="AutoShape 5">
          <a:extLst>
            <a:ext uri="{FF2B5EF4-FFF2-40B4-BE49-F238E27FC236}">
              <a16:creationId xmlns:a16="http://schemas.microsoft.com/office/drawing/2014/main" id="{C71BC6C6-705B-4F98-B9E4-16317FC89C2E}"/>
            </a:ext>
          </a:extLst>
        </xdr:cNvPr>
        <xdr:cNvSpPr>
          <a:spLocks noChangeArrowheads="1"/>
        </xdr:cNvSpPr>
      </xdr:nvSpPr>
      <xdr:spPr bwMode="auto">
        <a:xfrm rot="-5400000">
          <a:off x="6069330" y="387477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51517" name="AutoShape 7">
          <a:extLst>
            <a:ext uri="{FF2B5EF4-FFF2-40B4-BE49-F238E27FC236}">
              <a16:creationId xmlns:a16="http://schemas.microsoft.com/office/drawing/2014/main" id="{45394A81-45A5-4A15-885B-058A18FD6224}"/>
            </a:ext>
          </a:extLst>
        </xdr:cNvPr>
        <xdr:cNvSpPr>
          <a:spLocks noChangeArrowheads="1"/>
        </xdr:cNvSpPr>
      </xdr:nvSpPr>
      <xdr:spPr bwMode="auto">
        <a:xfrm rot="5400000" flipH="1">
          <a:off x="-1112520" y="2087880"/>
          <a:ext cx="3154680" cy="929640"/>
        </a:xfrm>
        <a:prstGeom prst="curvedUpArrow">
          <a:avLst>
            <a:gd name="adj1" fmla="val 67869"/>
            <a:gd name="adj2" fmla="val 135738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51518" name="AutoShape 8">
          <a:extLst>
            <a:ext uri="{FF2B5EF4-FFF2-40B4-BE49-F238E27FC236}">
              <a16:creationId xmlns:a16="http://schemas.microsoft.com/office/drawing/2014/main" id="{BB1C3AB9-3E0C-46CC-A23B-86EAEDE9C1ED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384810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123825</xdr:rowOff>
    </xdr:from>
    <xdr:to>
      <xdr:col>5</xdr:col>
      <xdr:colOff>548640</xdr:colOff>
      <xdr:row>25</xdr:row>
      <xdr:rowOff>125805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D18BFD83-1732-44EE-A342-24D8C10DA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5876925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Janvāris</a:t>
          </a:r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40005</xdr:rowOff>
    </xdr:from>
    <xdr:to>
      <xdr:col>9</xdr:col>
      <xdr:colOff>0</xdr:colOff>
      <xdr:row>8</xdr:row>
      <xdr:rowOff>224873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945B40FC-D277-478B-AEE9-B61A05591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5252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8</xdr:row>
      <xdr:rowOff>49530</xdr:rowOff>
    </xdr:from>
    <xdr:to>
      <xdr:col>9</xdr:col>
      <xdr:colOff>0</xdr:colOff>
      <xdr:row>8</xdr:row>
      <xdr:rowOff>226782</xdr:rowOff>
    </xdr:to>
    <xdr:sp macro="" textlink="">
      <xdr:nvSpPr>
        <xdr:cNvPr id="5122" name="WordArt 2">
          <a:extLst>
            <a:ext uri="{FF2B5EF4-FFF2-40B4-BE49-F238E27FC236}">
              <a16:creationId xmlns:a16="http://schemas.microsoft.com/office/drawing/2014/main" id="{3F6C3F6D-FC76-4927-8692-FEA9212D34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620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546735</xdr:colOff>
      <xdr:row>1</xdr:row>
      <xdr:rowOff>0</xdr:rowOff>
    </xdr:from>
    <xdr:to>
      <xdr:col>6</xdr:col>
      <xdr:colOff>388629</xdr:colOff>
      <xdr:row>4</xdr:row>
      <xdr:rowOff>0</xdr:rowOff>
    </xdr:to>
    <xdr:sp macro="" textlink="">
      <xdr:nvSpPr>
        <xdr:cNvPr id="5123" name="WordArt 3">
          <a:extLst>
            <a:ext uri="{FF2B5EF4-FFF2-40B4-BE49-F238E27FC236}">
              <a16:creationId xmlns:a16="http://schemas.microsoft.com/office/drawing/2014/main" id="{8CD86812-71CE-4FDC-BE4C-CC64C80BC2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33475" y="47625"/>
          <a:ext cx="54387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FFFF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 Čempions</a:t>
          </a:r>
          <a:endParaRPr lang="ru-RU" sz="3600" kern="10" spc="0">
            <a:ln w="15875">
              <a:solidFill>
                <a:srgbClr val="FFFF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0</xdr:col>
      <xdr:colOff>340995</xdr:colOff>
      <xdr:row>4</xdr:row>
      <xdr:rowOff>38100</xdr:rowOff>
    </xdr:from>
    <xdr:to>
      <xdr:col>9</xdr:col>
      <xdr:colOff>9524</xdr:colOff>
      <xdr:row>7</xdr:row>
      <xdr:rowOff>38100</xdr:rowOff>
    </xdr:to>
    <xdr:sp macro="" textlink="">
      <xdr:nvSpPr>
        <xdr:cNvPr id="5124" name="WordArt 4">
          <a:extLst>
            <a:ext uri="{FF2B5EF4-FFF2-40B4-BE49-F238E27FC236}">
              <a16:creationId xmlns:a16="http://schemas.microsoft.com/office/drawing/2014/main" id="{E25666F5-B6FA-41C9-981B-9BD5D8A1D6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3375" y="571500"/>
          <a:ext cx="805815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Reitings Grand Finālam</a:t>
          </a:r>
          <a:endParaRPr lang="ru-RU" sz="3600" kern="10" spc="0">
            <a:ln w="15875">
              <a:solidFill>
                <a:srgbClr val="0000FF"/>
              </a:solidFill>
              <a:round/>
              <a:headEnd/>
              <a:tailEnd/>
            </a:ln>
            <a:solidFill>
              <a:srgbClr val="FFFF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4" zoomScale="75" zoomScaleNormal="70" zoomScaleSheetLayoutView="75" workbookViewId="0">
      <selection activeCell="L10" sqref="L10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12</v>
      </c>
      <c r="L3" s="56" t="s">
        <v>10</v>
      </c>
      <c r="M3" s="57" t="s">
        <v>13</v>
      </c>
      <c r="N3" s="58" t="s">
        <v>11</v>
      </c>
    </row>
    <row r="4" spans="1:20" s="28" customFormat="1" ht="23.25" customHeight="1">
      <c r="A4" s="59">
        <v>1</v>
      </c>
      <c r="B4" s="53" t="str">
        <f>Rezultāti!B14</f>
        <v>Martiņš Martinsons</v>
      </c>
      <c r="C4" s="90" t="str">
        <f>Rezultāti!C14</f>
        <v>05A</v>
      </c>
      <c r="D4" s="90">
        <f>Rezultāti!D14</f>
        <v>0</v>
      </c>
      <c r="E4" s="90">
        <f>Rezultāti!E14</f>
        <v>284</v>
      </c>
      <c r="F4" s="90">
        <f>Rezultāti!F14</f>
        <v>244</v>
      </c>
      <c r="G4" s="90">
        <f>Rezultāti!G14</f>
        <v>215</v>
      </c>
      <c r="H4" s="90">
        <f>Rezultāti!H14</f>
        <v>238</v>
      </c>
      <c r="I4" s="90">
        <f>Rezultāti!I14</f>
        <v>236</v>
      </c>
      <c r="J4" s="90">
        <f>Rezultāti!J14</f>
        <v>1217</v>
      </c>
      <c r="K4" s="90">
        <f>Rezultāti!K14</f>
        <v>0</v>
      </c>
      <c r="L4" s="90">
        <f>Rezultāti!L14</f>
        <v>1217</v>
      </c>
      <c r="M4" s="90">
        <f>Rezultāti!M14</f>
        <v>243.4</v>
      </c>
      <c r="N4" s="62">
        <f>L4-L9</f>
        <v>57</v>
      </c>
      <c r="O4" s="147" t="s">
        <v>17</v>
      </c>
    </row>
    <row r="5" spans="1:20" s="28" customFormat="1" ht="23.25" customHeight="1">
      <c r="A5" s="60">
        <v>2</v>
      </c>
      <c r="B5" s="53" t="str">
        <f>Rezultāti!B6</f>
        <v>Edgars Poišs</v>
      </c>
      <c r="C5" s="90" t="str">
        <f>Rezultāti!C6</f>
        <v>01C</v>
      </c>
      <c r="D5" s="90">
        <f>Rezultāti!D6</f>
        <v>0</v>
      </c>
      <c r="E5" s="90">
        <f>Rezultāti!E6</f>
        <v>258</v>
      </c>
      <c r="F5" s="90">
        <f>Rezultāti!F6</f>
        <v>245</v>
      </c>
      <c r="G5" s="90">
        <f>Rezultāti!G6</f>
        <v>225</v>
      </c>
      <c r="H5" s="90">
        <f>Rezultāti!H6</f>
        <v>262</v>
      </c>
      <c r="I5" s="90">
        <f>Rezultāti!I6</f>
        <v>218</v>
      </c>
      <c r="J5" s="90">
        <f>Rezultāti!J6</f>
        <v>1208</v>
      </c>
      <c r="K5" s="90">
        <f>Rezultāti!K6</f>
        <v>0</v>
      </c>
      <c r="L5" s="90">
        <f>Rezultāti!L6</f>
        <v>1208</v>
      </c>
      <c r="M5" s="90">
        <f>Rezultāti!M6</f>
        <v>241.6</v>
      </c>
      <c r="N5" s="63">
        <f>L6-L9</f>
        <v>45</v>
      </c>
      <c r="O5" s="147"/>
    </row>
    <row r="6" spans="1:20" s="28" customFormat="1" ht="23.25" customHeight="1">
      <c r="A6" s="60">
        <v>3</v>
      </c>
      <c r="B6" s="53" t="str">
        <f>Rezultāti!B17</f>
        <v>Baiba Buša</v>
      </c>
      <c r="C6" s="90" t="str">
        <f>Rezultāti!C17</f>
        <v>06A</v>
      </c>
      <c r="D6" s="90">
        <f>Rezultāti!D17</f>
        <v>8</v>
      </c>
      <c r="E6" s="90">
        <f>Rezultāti!E17</f>
        <v>236</v>
      </c>
      <c r="F6" s="90">
        <f>Rezultāti!F17</f>
        <v>208</v>
      </c>
      <c r="G6" s="90">
        <f>Rezultāti!G17</f>
        <v>221</v>
      </c>
      <c r="H6" s="90">
        <f>Rezultāti!H17</f>
        <v>223</v>
      </c>
      <c r="I6" s="90">
        <f>Rezultāti!I17</f>
        <v>277</v>
      </c>
      <c r="J6" s="90">
        <f>Rezultāti!J17</f>
        <v>1165</v>
      </c>
      <c r="K6" s="90">
        <f>Rezultāti!K17</f>
        <v>40</v>
      </c>
      <c r="L6" s="90">
        <f>Rezultāti!L17</f>
        <v>1205</v>
      </c>
      <c r="M6" s="90">
        <f>Rezultāti!M17</f>
        <v>233</v>
      </c>
      <c r="N6" s="64">
        <f>L5-L9</f>
        <v>48</v>
      </c>
      <c r="O6" s="147"/>
    </row>
    <row r="7" spans="1:20" s="28" customFormat="1" ht="23.25" customHeight="1">
      <c r="A7" s="60">
        <v>4</v>
      </c>
      <c r="B7" s="53" t="str">
        <f>Rezultāti!B28</f>
        <v>Ivars Lauris</v>
      </c>
      <c r="C7" s="90" t="str">
        <f>Rezultāti!C28</f>
        <v>10B</v>
      </c>
      <c r="D7" s="90">
        <f>Rezultāti!D28</f>
        <v>0</v>
      </c>
      <c r="E7" s="90">
        <f>Rezultāti!E28</f>
        <v>232</v>
      </c>
      <c r="F7" s="90">
        <f>Rezultāti!F28</f>
        <v>238</v>
      </c>
      <c r="G7" s="90">
        <f>Rezultāti!G28</f>
        <v>266</v>
      </c>
      <c r="H7" s="90">
        <f>Rezultāti!H28</f>
        <v>215</v>
      </c>
      <c r="I7" s="90">
        <f>Rezultāti!I28</f>
        <v>232</v>
      </c>
      <c r="J7" s="90">
        <f>Rezultāti!J28</f>
        <v>1183</v>
      </c>
      <c r="K7" s="90">
        <f>Rezultāti!K28</f>
        <v>0</v>
      </c>
      <c r="L7" s="90">
        <f>Rezultāti!L28</f>
        <v>1183</v>
      </c>
      <c r="M7" s="90">
        <f>Rezultāti!M28</f>
        <v>236.6</v>
      </c>
      <c r="N7" s="64">
        <f>L7-L9</f>
        <v>23</v>
      </c>
      <c r="O7" s="147"/>
    </row>
    <row r="8" spans="1:20" s="28" customFormat="1" ht="23.25" customHeight="1">
      <c r="A8" s="59">
        <v>5</v>
      </c>
      <c r="B8" s="53" t="str">
        <f>Rezultāti!B11</f>
        <v>Matīss Murnieks</v>
      </c>
      <c r="C8" s="90" t="str">
        <f>Rezultāti!C11</f>
        <v>03C</v>
      </c>
      <c r="D8" s="90">
        <f>Rezultāti!D11</f>
        <v>0</v>
      </c>
      <c r="E8" s="90">
        <f>Rezultāti!E11</f>
        <v>224</v>
      </c>
      <c r="F8" s="90">
        <f>Rezultāti!F11</f>
        <v>258</v>
      </c>
      <c r="G8" s="90">
        <f>Rezultāti!G11</f>
        <v>237</v>
      </c>
      <c r="H8" s="90">
        <f>Rezultāti!H11</f>
        <v>238</v>
      </c>
      <c r="I8" s="90">
        <f>Rezultāti!I11</f>
        <v>210</v>
      </c>
      <c r="J8" s="90">
        <f>Rezultāti!J11</f>
        <v>1167</v>
      </c>
      <c r="K8" s="90">
        <f>Rezultāti!K11</f>
        <v>0</v>
      </c>
      <c r="L8" s="90">
        <f>Rezultāti!L11</f>
        <v>1167</v>
      </c>
      <c r="M8" s="90">
        <f>Rezultāti!M11</f>
        <v>233.4</v>
      </c>
      <c r="N8" s="64">
        <f>L8-L9</f>
        <v>7</v>
      </c>
      <c r="O8" s="147"/>
    </row>
    <row r="9" spans="1:20" s="28" customFormat="1" ht="23.25" customHeight="1" thickBot="1">
      <c r="A9" s="61">
        <v>6</v>
      </c>
      <c r="B9" s="53" t="str">
        <f>Rezultāti!B7</f>
        <v>Toms Pultraks</v>
      </c>
      <c r="C9" s="90" t="str">
        <f>Rezultāti!C7</f>
        <v>02A</v>
      </c>
      <c r="D9" s="90">
        <f>Rezultāti!D7</f>
        <v>0</v>
      </c>
      <c r="E9" s="90">
        <f>Rezultāti!E7</f>
        <v>208</v>
      </c>
      <c r="F9" s="90">
        <f>Rezultāti!F7</f>
        <v>300</v>
      </c>
      <c r="G9" s="90">
        <f>Rezultāti!G7</f>
        <v>200</v>
      </c>
      <c r="H9" s="90">
        <f>Rezultāti!H7</f>
        <v>187</v>
      </c>
      <c r="I9" s="90">
        <f>Rezultāti!I7</f>
        <v>265</v>
      </c>
      <c r="J9" s="90">
        <f>Rezultāti!J7</f>
        <v>1160</v>
      </c>
      <c r="K9" s="90">
        <f>Rezultāti!K7</f>
        <v>0</v>
      </c>
      <c r="L9" s="90">
        <f>Rezultāti!L7</f>
        <v>1160</v>
      </c>
      <c r="M9" s="90">
        <f>Rezultāti!M7</f>
        <v>232</v>
      </c>
      <c r="N9" s="65">
        <v>0</v>
      </c>
      <c r="O9" s="147"/>
    </row>
    <row r="10" spans="1:20" s="28" customFormat="1" ht="23.25" customHeight="1" thickTop="1">
      <c r="A10" s="47">
        <v>7</v>
      </c>
      <c r="B10" s="53" t="str">
        <f>Rezultāti!B21</f>
        <v>Dmitrijs Dumcevs</v>
      </c>
      <c r="C10" s="90" t="str">
        <f>Rezultāti!C21</f>
        <v>07C</v>
      </c>
      <c r="D10" s="90">
        <f>Rezultāti!D21</f>
        <v>0</v>
      </c>
      <c r="E10" s="90">
        <f>Rezultāti!E21</f>
        <v>211</v>
      </c>
      <c r="F10" s="90">
        <f>Rezultāti!F21</f>
        <v>266</v>
      </c>
      <c r="G10" s="90">
        <f>Rezultāti!G21</f>
        <v>230</v>
      </c>
      <c r="H10" s="90">
        <f>Rezultāti!H21</f>
        <v>180</v>
      </c>
      <c r="I10" s="90">
        <f>Rezultāti!I21</f>
        <v>268</v>
      </c>
      <c r="J10" s="90">
        <f>Rezultāti!J21</f>
        <v>1155</v>
      </c>
      <c r="K10" s="90">
        <f>Rezultāti!K21</f>
        <v>0</v>
      </c>
      <c r="L10" s="90">
        <f>Rezultāti!L21</f>
        <v>1155</v>
      </c>
      <c r="M10" s="90">
        <f>Rezultāti!M21</f>
        <v>231</v>
      </c>
      <c r="N10" s="48">
        <f>L10-L9</f>
        <v>-5</v>
      </c>
      <c r="O10" s="147"/>
    </row>
    <row r="11" spans="1:20" s="28" customFormat="1" ht="23.25" customHeight="1">
      <c r="A11" s="49">
        <v>8</v>
      </c>
      <c r="B11" s="53" t="str">
        <f>Rezultāti!B10</f>
        <v>Sigutis Briedis</v>
      </c>
      <c r="C11" s="90" t="str">
        <f>Rezultāti!C10</f>
        <v>03B</v>
      </c>
      <c r="D11" s="90">
        <f>Rezultāti!D10</f>
        <v>0</v>
      </c>
      <c r="E11" s="90">
        <f>Rezultāti!E10</f>
        <v>224</v>
      </c>
      <c r="F11" s="90">
        <f>Rezultāti!F10</f>
        <v>197</v>
      </c>
      <c r="G11" s="90">
        <f>Rezultāti!G10</f>
        <v>265</v>
      </c>
      <c r="H11" s="90">
        <f>Rezultāti!H10</f>
        <v>220</v>
      </c>
      <c r="I11" s="90">
        <f>Rezultāti!I10</f>
        <v>242</v>
      </c>
      <c r="J11" s="90">
        <f>Rezultāti!J10</f>
        <v>1148</v>
      </c>
      <c r="K11" s="90">
        <f>Rezultāti!K10</f>
        <v>0</v>
      </c>
      <c r="L11" s="90">
        <f>Rezultāti!L10</f>
        <v>1148</v>
      </c>
      <c r="M11" s="90">
        <f>Rezultāti!M10</f>
        <v>229.6</v>
      </c>
      <c r="N11" s="50">
        <f>L11-L9</f>
        <v>-12</v>
      </c>
      <c r="O11" s="147"/>
    </row>
    <row r="12" spans="1:20" s="28" customFormat="1" ht="23.25" customHeight="1">
      <c r="A12" s="49">
        <v>9</v>
      </c>
      <c r="B12" s="53" t="str">
        <f>Rezultāti!B27</f>
        <v>Rolands Landsbergs</v>
      </c>
      <c r="C12" s="90" t="str">
        <f>Rezultāti!C27</f>
        <v>10A</v>
      </c>
      <c r="D12" s="90">
        <f>Rezultāti!D27</f>
        <v>0</v>
      </c>
      <c r="E12" s="90">
        <f>Rezultāti!E27</f>
        <v>255</v>
      </c>
      <c r="F12" s="90">
        <f>Rezultāti!F27</f>
        <v>177</v>
      </c>
      <c r="G12" s="90">
        <f>Rezultāti!G27</f>
        <v>236</v>
      </c>
      <c r="H12" s="90">
        <f>Rezultāti!H27</f>
        <v>252</v>
      </c>
      <c r="I12" s="90">
        <f>Rezultāti!I27</f>
        <v>195</v>
      </c>
      <c r="J12" s="90">
        <f>Rezultāti!J27</f>
        <v>1115</v>
      </c>
      <c r="K12" s="90">
        <f>Rezultāti!K27</f>
        <v>0</v>
      </c>
      <c r="L12" s="90">
        <f>Rezultāti!L27</f>
        <v>1115</v>
      </c>
      <c r="M12" s="90">
        <f>Rezultāti!M27</f>
        <v>223</v>
      </c>
      <c r="N12" s="50">
        <f>L12-L9</f>
        <v>-45</v>
      </c>
      <c r="O12" s="147"/>
    </row>
    <row r="13" spans="1:20" s="28" customFormat="1" ht="23.25" customHeight="1">
      <c r="A13" s="49">
        <v>10</v>
      </c>
      <c r="B13" s="53" t="str">
        <f>Rezultāti!B4</f>
        <v>Juris Olengovičs</v>
      </c>
      <c r="C13" s="90" t="str">
        <f>Rezultāti!C4</f>
        <v>01A</v>
      </c>
      <c r="D13" s="90">
        <f>Rezultāti!D4</f>
        <v>0</v>
      </c>
      <c r="E13" s="90">
        <f>Rezultāti!E4</f>
        <v>234</v>
      </c>
      <c r="F13" s="90">
        <f>Rezultāti!F4</f>
        <v>224</v>
      </c>
      <c r="G13" s="90">
        <f>Rezultāti!G4</f>
        <v>166</v>
      </c>
      <c r="H13" s="90">
        <f>Rezultāti!H4</f>
        <v>243</v>
      </c>
      <c r="I13" s="90">
        <f>Rezultāti!I4</f>
        <v>248</v>
      </c>
      <c r="J13" s="90">
        <f>Rezultāti!J4</f>
        <v>1115</v>
      </c>
      <c r="K13" s="90">
        <f>Rezultāti!K4</f>
        <v>0</v>
      </c>
      <c r="L13" s="90">
        <f>Rezultāti!L4</f>
        <v>1115</v>
      </c>
      <c r="M13" s="90">
        <f>Rezultāti!M4</f>
        <v>223</v>
      </c>
      <c r="N13" s="50">
        <f>L13-L9</f>
        <v>-45</v>
      </c>
      <c r="O13" s="147"/>
    </row>
    <row r="14" spans="1:20" s="28" customFormat="1" ht="23.25" customHeight="1">
      <c r="A14" s="49">
        <v>11</v>
      </c>
      <c r="B14" s="53" t="str">
        <f>Rezultāti!B24</f>
        <v>Jānis Raņķis</v>
      </c>
      <c r="C14" s="90" t="str">
        <f>Rezultāti!C24</f>
        <v>09A</v>
      </c>
      <c r="D14" s="90">
        <f>Rezultāti!D24</f>
        <v>0</v>
      </c>
      <c r="E14" s="90">
        <f>Rezultāti!E24</f>
        <v>254</v>
      </c>
      <c r="F14" s="90">
        <f>Rezultāti!F24</f>
        <v>199</v>
      </c>
      <c r="G14" s="90">
        <f>Rezultāti!G24</f>
        <v>201</v>
      </c>
      <c r="H14" s="90">
        <f>Rezultāti!H24</f>
        <v>228</v>
      </c>
      <c r="I14" s="90">
        <f>Rezultāti!I24</f>
        <v>183</v>
      </c>
      <c r="J14" s="90">
        <f>Rezultāti!J24</f>
        <v>1065</v>
      </c>
      <c r="K14" s="90">
        <f>Rezultāti!K24</f>
        <v>0</v>
      </c>
      <c r="L14" s="90">
        <f>Rezultāti!L24</f>
        <v>1065</v>
      </c>
      <c r="M14" s="90">
        <f>Rezultāti!M24</f>
        <v>213</v>
      </c>
      <c r="N14" s="50">
        <f>L14-L9</f>
        <v>-95</v>
      </c>
      <c r="O14" s="147"/>
    </row>
    <row r="15" spans="1:20" s="28" customFormat="1" ht="23.25" customHeight="1">
      <c r="A15" s="49">
        <v>12</v>
      </c>
      <c r="B15" s="53" t="str">
        <f>Rezultāti!B22</f>
        <v>Andris Beļevičs</v>
      </c>
      <c r="C15" s="90" t="str">
        <f>Rezultāti!C22</f>
        <v>08A</v>
      </c>
      <c r="D15" s="90">
        <f>Rezultāti!D22</f>
        <v>0</v>
      </c>
      <c r="E15" s="90">
        <f>Rezultāti!E22</f>
        <v>176</v>
      </c>
      <c r="F15" s="90">
        <f>Rezultāti!F22</f>
        <v>234</v>
      </c>
      <c r="G15" s="90">
        <f>Rezultāti!G22</f>
        <v>216</v>
      </c>
      <c r="H15" s="90">
        <f>Rezultāti!H22</f>
        <v>210</v>
      </c>
      <c r="I15" s="90">
        <f>Rezultāti!I22</f>
        <v>189</v>
      </c>
      <c r="J15" s="90">
        <f>Rezultāti!J22</f>
        <v>1025</v>
      </c>
      <c r="K15" s="90">
        <f>Rezultāti!K22</f>
        <v>0</v>
      </c>
      <c r="L15" s="90">
        <f>Rezultāti!L22</f>
        <v>1025</v>
      </c>
      <c r="M15" s="90">
        <f>Rezultāti!M22</f>
        <v>205</v>
      </c>
      <c r="N15" s="50">
        <f>L15-L9</f>
        <v>-135</v>
      </c>
      <c r="O15" s="147"/>
    </row>
    <row r="16" spans="1:20" s="28" customFormat="1" ht="23.25" customHeight="1">
      <c r="A16" s="49">
        <v>13</v>
      </c>
      <c r="B16" s="53" t="str">
        <f>Rezultāti!B20</f>
        <v>Toms Blumbergs</v>
      </c>
      <c r="C16" s="90" t="str">
        <f>Rezultāti!C20</f>
        <v>07B</v>
      </c>
      <c r="D16" s="90">
        <f>Rezultāti!D20</f>
        <v>0</v>
      </c>
      <c r="E16" s="90">
        <f>Rezultāti!E20</f>
        <v>263</v>
      </c>
      <c r="F16" s="90">
        <f>Rezultāti!F20</f>
        <v>191</v>
      </c>
      <c r="G16" s="90">
        <f>Rezultāti!G20</f>
        <v>207</v>
      </c>
      <c r="H16" s="90">
        <f>Rezultāti!H20</f>
        <v>217</v>
      </c>
      <c r="I16" s="90">
        <f>Rezultāti!I20</f>
        <v>146</v>
      </c>
      <c r="J16" s="90">
        <f>Rezultāti!J20</f>
        <v>1024</v>
      </c>
      <c r="K16" s="90">
        <f>Rezultāti!K20</f>
        <v>0</v>
      </c>
      <c r="L16" s="90">
        <f>Rezultāti!L20</f>
        <v>1024</v>
      </c>
      <c r="M16" s="90">
        <f>Rezultāti!M20</f>
        <v>204.8</v>
      </c>
      <c r="N16" s="50">
        <f>L16-L9</f>
        <v>-136</v>
      </c>
      <c r="O16" s="147"/>
    </row>
    <row r="17" spans="1:20" s="28" customFormat="1" ht="23.25" customHeight="1">
      <c r="A17" s="49">
        <v>14</v>
      </c>
      <c r="B17" s="53" t="str">
        <f>Rezultāti!B15</f>
        <v>Valerijs Nizkodubovs</v>
      </c>
      <c r="C17" s="90" t="str">
        <f>Rezultāti!C15</f>
        <v>05B</v>
      </c>
      <c r="D17" s="90">
        <f>Rezultāti!D15</f>
        <v>0</v>
      </c>
      <c r="E17" s="90">
        <f>Rezultāti!E15</f>
        <v>288</v>
      </c>
      <c r="F17" s="90">
        <f>Rezultāti!F15</f>
        <v>192</v>
      </c>
      <c r="G17" s="90">
        <f>Rezultāti!G15</f>
        <v>189</v>
      </c>
      <c r="H17" s="90">
        <f>Rezultāti!H15</f>
        <v>173</v>
      </c>
      <c r="I17" s="90">
        <f>Rezultāti!I15</f>
        <v>175</v>
      </c>
      <c r="J17" s="90">
        <f>Rezultāti!J15</f>
        <v>1017</v>
      </c>
      <c r="K17" s="90">
        <f>Rezultāti!K15</f>
        <v>0</v>
      </c>
      <c r="L17" s="90">
        <f>Rezultāti!L15</f>
        <v>1017</v>
      </c>
      <c r="M17" s="90">
        <f>Rezultāti!M15</f>
        <v>203.4</v>
      </c>
      <c r="N17" s="50">
        <f>L17-L9</f>
        <v>-143</v>
      </c>
      <c r="O17" s="147"/>
    </row>
    <row r="18" spans="1:20" s="28" customFormat="1" ht="23.25" customHeight="1">
      <c r="A18" s="49">
        <v>15</v>
      </c>
      <c r="B18" s="53" t="str">
        <f>Rezultāti!B19</f>
        <v>Vladislavs Saveljevs</v>
      </c>
      <c r="C18" s="90" t="str">
        <f>Rezultāti!C19</f>
        <v>07A</v>
      </c>
      <c r="D18" s="90">
        <f>Rezultāti!D19</f>
        <v>0</v>
      </c>
      <c r="E18" s="90">
        <f>Rezultāti!E19</f>
        <v>172</v>
      </c>
      <c r="F18" s="90">
        <f>Rezultāti!F19</f>
        <v>163</v>
      </c>
      <c r="G18" s="90">
        <f>Rezultāti!G19</f>
        <v>212</v>
      </c>
      <c r="H18" s="90">
        <f>Rezultāti!H19</f>
        <v>234</v>
      </c>
      <c r="I18" s="90">
        <f>Rezultāti!I19</f>
        <v>234</v>
      </c>
      <c r="J18" s="90">
        <f>Rezultāti!J19</f>
        <v>1015</v>
      </c>
      <c r="K18" s="90">
        <f>Rezultāti!K19</f>
        <v>0</v>
      </c>
      <c r="L18" s="90">
        <f>Rezultāti!L19</f>
        <v>1015</v>
      </c>
      <c r="M18" s="90">
        <f>Rezultāti!M19</f>
        <v>203</v>
      </c>
      <c r="N18" s="50">
        <f>L18-L9</f>
        <v>-145</v>
      </c>
      <c r="O18" s="147"/>
    </row>
    <row r="19" spans="1:20" s="28" customFormat="1" ht="23.25" customHeight="1">
      <c r="A19" s="49">
        <v>16</v>
      </c>
      <c r="B19" s="53" t="str">
        <f>Rezultāti!B23</f>
        <v>Tomass Tereščenko</v>
      </c>
      <c r="C19" s="90" t="str">
        <f>Rezultāti!C23</f>
        <v>08B</v>
      </c>
      <c r="D19" s="90">
        <f>Rezultāti!D23</f>
        <v>8</v>
      </c>
      <c r="E19" s="90">
        <f>Rezultāti!E23</f>
        <v>169</v>
      </c>
      <c r="F19" s="90">
        <f>Rezultāti!F23</f>
        <v>242</v>
      </c>
      <c r="G19" s="90">
        <f>Rezultāti!G23</f>
        <v>186</v>
      </c>
      <c r="H19" s="90">
        <f>Rezultāti!H23</f>
        <v>152</v>
      </c>
      <c r="I19" s="90">
        <f>Rezultāti!I23</f>
        <v>225</v>
      </c>
      <c r="J19" s="90">
        <f>Rezultāti!J23</f>
        <v>974</v>
      </c>
      <c r="K19" s="90">
        <f>Rezultāti!K23</f>
        <v>40</v>
      </c>
      <c r="L19" s="90">
        <f>Rezultāti!L23</f>
        <v>1014</v>
      </c>
      <c r="M19" s="90">
        <f>Rezultāti!M23</f>
        <v>194.8</v>
      </c>
      <c r="N19" s="50">
        <f>L19-L9</f>
        <v>-146</v>
      </c>
      <c r="O19" s="147"/>
      <c r="Q19"/>
      <c r="R19"/>
      <c r="S19"/>
    </row>
    <row r="20" spans="1:20" s="28" customFormat="1" ht="23.25" customHeight="1">
      <c r="A20" s="49">
        <v>17</v>
      </c>
      <c r="B20" s="53" t="str">
        <f>Rezultāti!B25</f>
        <v>Jurijs Dumcevs</v>
      </c>
      <c r="C20" s="90" t="str">
        <f>Rezultāti!C25</f>
        <v>09B</v>
      </c>
      <c r="D20" s="90">
        <f>Rezultāti!D25</f>
        <v>0</v>
      </c>
      <c r="E20" s="90">
        <f>Rezultāti!E25</f>
        <v>213</v>
      </c>
      <c r="F20" s="90">
        <f>Rezultāti!F25</f>
        <v>186</v>
      </c>
      <c r="G20" s="90">
        <f>Rezultāti!G25</f>
        <v>229</v>
      </c>
      <c r="H20" s="90">
        <f>Rezultāti!H25</f>
        <v>202</v>
      </c>
      <c r="I20" s="90">
        <f>Rezultāti!I25</f>
        <v>167</v>
      </c>
      <c r="J20" s="90">
        <f>Rezultāti!J25</f>
        <v>997</v>
      </c>
      <c r="K20" s="90">
        <f>Rezultāti!K25</f>
        <v>0</v>
      </c>
      <c r="L20" s="90">
        <f>Rezultāti!L25</f>
        <v>997</v>
      </c>
      <c r="M20" s="90">
        <f>Rezultāti!M25</f>
        <v>199.4</v>
      </c>
      <c r="N20" s="50">
        <f>L20-L9</f>
        <v>-163</v>
      </c>
      <c r="O20" s="147"/>
      <c r="Q20"/>
      <c r="R20"/>
      <c r="S20"/>
    </row>
    <row r="21" spans="1:20" s="28" customFormat="1" ht="23.25" customHeight="1">
      <c r="A21" s="49">
        <v>18</v>
      </c>
      <c r="B21" s="53" t="str">
        <f>Rezultāti!B26</f>
        <v>Mārtiņš Vitols</v>
      </c>
      <c r="C21" s="90" t="str">
        <f>Rezultāti!C26</f>
        <v>09C</v>
      </c>
      <c r="D21" s="90">
        <f>Rezultāti!D26</f>
        <v>0</v>
      </c>
      <c r="E21" s="90">
        <f>Rezultāti!E26</f>
        <v>209</v>
      </c>
      <c r="F21" s="90">
        <f>Rezultāti!F26</f>
        <v>228</v>
      </c>
      <c r="G21" s="90">
        <f>Rezultāti!G26</f>
        <v>181</v>
      </c>
      <c r="H21" s="90">
        <f>Rezultāti!H26</f>
        <v>186</v>
      </c>
      <c r="I21" s="90">
        <f>Rezultāti!I26</f>
        <v>192</v>
      </c>
      <c r="J21" s="90">
        <f>Rezultāti!J26</f>
        <v>996</v>
      </c>
      <c r="K21" s="90">
        <f>Rezultāti!K26</f>
        <v>0</v>
      </c>
      <c r="L21" s="90">
        <f>Rezultāti!L26</f>
        <v>996</v>
      </c>
      <c r="M21" s="90">
        <f>Rezultāti!M26</f>
        <v>199.2</v>
      </c>
      <c r="N21" s="50">
        <f>L21-L9</f>
        <v>-164</v>
      </c>
      <c r="O21" s="147"/>
      <c r="Q21"/>
      <c r="R21"/>
      <c r="S21"/>
      <c r="T21"/>
    </row>
    <row r="22" spans="1:20" s="28" customFormat="1" ht="23.25" customHeight="1">
      <c r="A22" s="49">
        <v>19</v>
      </c>
      <c r="B22" s="53" t="str">
        <f>Rezultāti!B16</f>
        <v>Artūrs Zavjalovs</v>
      </c>
      <c r="C22" s="90" t="str">
        <f>Rezultāti!C16</f>
        <v>05C</v>
      </c>
      <c r="D22" s="90">
        <f>Rezultāti!D16</f>
        <v>0</v>
      </c>
      <c r="E22" s="90">
        <f>Rezultāti!E16</f>
        <v>186</v>
      </c>
      <c r="F22" s="90">
        <f>Rezultāti!F16</f>
        <v>176</v>
      </c>
      <c r="G22" s="90">
        <f>Rezultāti!G16</f>
        <v>156</v>
      </c>
      <c r="H22" s="90">
        <f>Rezultāti!H16</f>
        <v>244</v>
      </c>
      <c r="I22" s="90">
        <f>Rezultāti!I16</f>
        <v>230</v>
      </c>
      <c r="J22" s="90">
        <f>Rezultāti!J16</f>
        <v>992</v>
      </c>
      <c r="K22" s="90">
        <f>Rezultāti!K16</f>
        <v>0</v>
      </c>
      <c r="L22" s="90">
        <f>Rezultāti!L16</f>
        <v>992</v>
      </c>
      <c r="M22" s="90">
        <f>Rezultāti!M16</f>
        <v>198.4</v>
      </c>
      <c r="N22" s="50">
        <f>L22-L9</f>
        <v>-168</v>
      </c>
      <c r="O22" s="147"/>
      <c r="Q22"/>
      <c r="R22"/>
      <c r="S22"/>
      <c r="T22"/>
    </row>
    <row r="23" spans="1:20" s="28" customFormat="1" ht="23.25" customHeight="1">
      <c r="A23" s="49">
        <v>20</v>
      </c>
      <c r="B23" s="53" t="str">
        <f>Rezultāti!B5</f>
        <v>Maksims Gerasimenko</v>
      </c>
      <c r="C23" s="90" t="str">
        <f>Rezultāti!C5</f>
        <v>01B</v>
      </c>
      <c r="D23" s="90">
        <f>Rezultāti!D5</f>
        <v>0</v>
      </c>
      <c r="E23" s="90">
        <f>Rezultāti!E5</f>
        <v>227</v>
      </c>
      <c r="F23" s="90">
        <f>Rezultāti!F5</f>
        <v>256</v>
      </c>
      <c r="G23" s="90">
        <f>Rezultāti!G5</f>
        <v>152</v>
      </c>
      <c r="H23" s="90">
        <f>Rezultāti!H5</f>
        <v>154</v>
      </c>
      <c r="I23" s="90">
        <f>Rezultāti!I5</f>
        <v>170</v>
      </c>
      <c r="J23" s="90">
        <f>Rezultāti!J5</f>
        <v>959</v>
      </c>
      <c r="K23" s="90">
        <f>Rezultāti!K5</f>
        <v>0</v>
      </c>
      <c r="L23" s="90">
        <f>Rezultāti!L5</f>
        <v>959</v>
      </c>
      <c r="M23" s="90">
        <f>Rezultāti!M5</f>
        <v>191.8</v>
      </c>
      <c r="N23" s="50">
        <f>L23-L9</f>
        <v>-201</v>
      </c>
      <c r="O23" s="147"/>
      <c r="Q23"/>
      <c r="R23"/>
      <c r="S23"/>
      <c r="T23"/>
    </row>
    <row r="24" spans="1:20" s="28" customFormat="1" ht="23.25" customHeight="1">
      <c r="A24" s="49">
        <v>21</v>
      </c>
      <c r="B24" s="53" t="str">
        <f>Rezultāti!B8</f>
        <v>Rihards Čatrauskis</v>
      </c>
      <c r="C24" s="90" t="str">
        <f>Rezultāti!C8</f>
        <v>02B</v>
      </c>
      <c r="D24" s="90">
        <f>Rezultāti!D8</f>
        <v>0</v>
      </c>
      <c r="E24" s="90">
        <f>Rezultāti!E8</f>
        <v>221</v>
      </c>
      <c r="F24" s="90">
        <f>Rezultāti!F8</f>
        <v>159</v>
      </c>
      <c r="G24" s="90">
        <f>Rezultāti!G8</f>
        <v>214</v>
      </c>
      <c r="H24" s="90">
        <f>Rezultāti!H8</f>
        <v>160</v>
      </c>
      <c r="I24" s="90">
        <f>Rezultāti!I8</f>
        <v>197</v>
      </c>
      <c r="J24" s="90">
        <f>Rezultāti!J8</f>
        <v>951</v>
      </c>
      <c r="K24" s="90">
        <f>Rezultāti!K8</f>
        <v>0</v>
      </c>
      <c r="L24" s="90">
        <f>Rezultāti!L8</f>
        <v>951</v>
      </c>
      <c r="M24" s="90">
        <f>Rezultāti!M8</f>
        <v>190.2</v>
      </c>
      <c r="N24" s="50">
        <f>L24-L9</f>
        <v>-209</v>
      </c>
      <c r="O24" s="147"/>
      <c r="Q24"/>
      <c r="R24"/>
      <c r="S24"/>
      <c r="T24"/>
    </row>
    <row r="25" spans="1:20" s="28" customFormat="1" ht="23.25" customHeight="1">
      <c r="A25" s="49">
        <v>22</v>
      </c>
      <c r="B25" s="53" t="str">
        <f>Rezultāti!B9</f>
        <v>Deivids Červinskis</v>
      </c>
      <c r="C25" s="90" t="str">
        <f>Rezultāti!C9</f>
        <v>03A</v>
      </c>
      <c r="D25" s="90">
        <f>Rezultāti!D9</f>
        <v>0</v>
      </c>
      <c r="E25" s="90">
        <f>Rezultāti!E9</f>
        <v>147</v>
      </c>
      <c r="F25" s="90">
        <f>Rezultāti!F9</f>
        <v>160</v>
      </c>
      <c r="G25" s="90">
        <f>Rezultāti!G9</f>
        <v>278</v>
      </c>
      <c r="H25" s="90">
        <f>Rezultāti!H9</f>
        <v>144</v>
      </c>
      <c r="I25" s="90">
        <f>Rezultāti!I9</f>
        <v>183</v>
      </c>
      <c r="J25" s="90">
        <f>Rezultāti!J9</f>
        <v>912</v>
      </c>
      <c r="K25" s="90">
        <f>Rezultāti!K9</f>
        <v>0</v>
      </c>
      <c r="L25" s="90">
        <f>Rezultāti!L9</f>
        <v>912</v>
      </c>
      <c r="M25" s="90">
        <f>Rezultāti!M9</f>
        <v>182.4</v>
      </c>
      <c r="N25" s="50">
        <f>L25-L9</f>
        <v>-248</v>
      </c>
      <c r="O25" s="147"/>
      <c r="Q25"/>
      <c r="R25"/>
      <c r="S25"/>
      <c r="T25"/>
    </row>
    <row r="26" spans="1:20" s="28" customFormat="1" ht="23.25" customHeight="1">
      <c r="A26" s="49">
        <v>23</v>
      </c>
      <c r="B26" s="53" t="str">
        <f>Rezultāti!B18</f>
        <v>Andrejs Orhimecs</v>
      </c>
      <c r="C26" s="90" t="str">
        <f>Rezultāti!C18</f>
        <v>06B</v>
      </c>
      <c r="D26" s="90">
        <f>Rezultāti!D18</f>
        <v>0</v>
      </c>
      <c r="E26" s="90">
        <f>Rezultāti!E18</f>
        <v>173</v>
      </c>
      <c r="F26" s="90">
        <f>Rezultāti!F18</f>
        <v>164</v>
      </c>
      <c r="G26" s="90">
        <f>Rezultāti!G18</f>
        <v>152</v>
      </c>
      <c r="H26" s="90">
        <f>Rezultāti!H18</f>
        <v>210</v>
      </c>
      <c r="I26" s="90">
        <f>Rezultāti!I18</f>
        <v>206</v>
      </c>
      <c r="J26" s="90">
        <f>Rezultāti!J18</f>
        <v>905</v>
      </c>
      <c r="K26" s="90">
        <f>Rezultāti!K18</f>
        <v>0</v>
      </c>
      <c r="L26" s="90">
        <f>Rezultāti!L18</f>
        <v>905</v>
      </c>
      <c r="M26" s="90">
        <f>Rezultāti!M18</f>
        <v>181</v>
      </c>
      <c r="N26" s="50">
        <f t="shared" ref="N26:N38" si="0">L26-L9</f>
        <v>-255</v>
      </c>
      <c r="O26" s="147"/>
      <c r="Q26"/>
      <c r="R26"/>
      <c r="S26"/>
      <c r="T26"/>
    </row>
    <row r="27" spans="1:20" s="28" customFormat="1" ht="23.25" customHeight="1">
      <c r="A27" s="49">
        <v>24</v>
      </c>
      <c r="B27" s="53" t="str">
        <f>Rezultāti!B13</f>
        <v>Mārtiņš Vilnis</v>
      </c>
      <c r="C27" s="90" t="str">
        <f>Rezultāti!C13</f>
        <v>04B</v>
      </c>
      <c r="D27" s="90">
        <f>Rezultāti!D13</f>
        <v>0</v>
      </c>
      <c r="E27" s="90">
        <f>Rezultāti!E13</f>
        <v>151</v>
      </c>
      <c r="F27" s="90">
        <f>Rezultāti!F13</f>
        <v>173</v>
      </c>
      <c r="G27" s="90">
        <f>Rezultāti!G13</f>
        <v>110</v>
      </c>
      <c r="H27" s="90">
        <f>Rezultāti!H13</f>
        <v>138</v>
      </c>
      <c r="I27" s="90">
        <f>Rezultāti!I13</f>
        <v>256</v>
      </c>
      <c r="J27" s="90">
        <f>Rezultāti!J13</f>
        <v>828</v>
      </c>
      <c r="K27" s="90">
        <f>Rezultāti!K13</f>
        <v>0</v>
      </c>
      <c r="L27" s="90">
        <f>Rezultāti!L13</f>
        <v>828</v>
      </c>
      <c r="M27" s="90">
        <f>Rezultāti!M13</f>
        <v>165.6</v>
      </c>
      <c r="N27" s="50">
        <f t="shared" si="0"/>
        <v>-327</v>
      </c>
      <c r="O27" s="147"/>
      <c r="Q27"/>
      <c r="R27"/>
      <c r="S27"/>
      <c r="T27"/>
    </row>
    <row r="28" spans="1:20" s="28" customFormat="1" ht="23.25" customHeight="1">
      <c r="A28" s="49">
        <v>25</v>
      </c>
      <c r="B28" s="53" t="str">
        <f>Rezultāti!B12</f>
        <v>Ilze Raņķe</v>
      </c>
      <c r="C28" s="90" t="str">
        <f>Rezultāti!C12</f>
        <v>04A</v>
      </c>
      <c r="D28" s="90">
        <f>Rezultāti!D12</f>
        <v>8</v>
      </c>
      <c r="E28" s="90">
        <f>Rezultāti!E12</f>
        <v>159</v>
      </c>
      <c r="F28" s="90">
        <f>Rezultāti!F12</f>
        <v>117</v>
      </c>
      <c r="G28" s="90">
        <f>Rezultāti!G12</f>
        <v>143</v>
      </c>
      <c r="H28" s="90">
        <f>Rezultāti!H12</f>
        <v>163</v>
      </c>
      <c r="I28" s="90">
        <f>Rezultāti!I12</f>
        <v>116</v>
      </c>
      <c r="J28" s="90">
        <f>Rezultāti!J12</f>
        <v>698</v>
      </c>
      <c r="K28" s="90">
        <f>Rezultāti!K12</f>
        <v>40</v>
      </c>
      <c r="L28" s="90">
        <f>Rezultāti!L12</f>
        <v>738</v>
      </c>
      <c r="M28" s="90">
        <f>Rezultāti!M12</f>
        <v>139.6</v>
      </c>
      <c r="N28" s="50">
        <f t="shared" si="0"/>
        <v>-410</v>
      </c>
      <c r="O28" s="91"/>
      <c r="Q28"/>
      <c r="R28"/>
      <c r="S28"/>
      <c r="T28"/>
    </row>
    <row r="29" spans="1:20" s="28" customFormat="1" ht="0.75" customHeight="1">
      <c r="A29" s="49">
        <v>26</v>
      </c>
      <c r="B29" s="53">
        <f>Rezultāti!B29</f>
        <v>0</v>
      </c>
      <c r="C29" s="90">
        <f>Rezultāti!C29</f>
        <v>0</v>
      </c>
      <c r="D29" s="90">
        <f>Rezultāti!D29</f>
        <v>0</v>
      </c>
      <c r="E29" s="90">
        <f>Rezultāti!E29</f>
        <v>0</v>
      </c>
      <c r="F29" s="90">
        <f>Rezultāti!F29</f>
        <v>0</v>
      </c>
      <c r="G29" s="90">
        <f>Rezultāti!G29</f>
        <v>0</v>
      </c>
      <c r="H29" s="90">
        <f>Rezultāti!H29</f>
        <v>0</v>
      </c>
      <c r="I29" s="90">
        <f>Rezultāti!I29</f>
        <v>0</v>
      </c>
      <c r="J29" s="90">
        <f>Rezultāti!J29</f>
        <v>0</v>
      </c>
      <c r="K29" s="90">
        <f>Rezultāti!K29</f>
        <v>0</v>
      </c>
      <c r="L29" s="90">
        <f>Rezultāti!L29</f>
        <v>0</v>
      </c>
      <c r="M29" s="90" t="e">
        <f>Rezultāti!M29</f>
        <v>#DIV/0!</v>
      </c>
      <c r="N29" s="50">
        <f t="shared" si="0"/>
        <v>-1115</v>
      </c>
      <c r="O29" s="91"/>
      <c r="Q29"/>
      <c r="R29"/>
      <c r="S29"/>
      <c r="T29"/>
    </row>
    <row r="30" spans="1:20" s="28" customFormat="1" ht="19.8" hidden="1">
      <c r="A30" s="49">
        <v>27</v>
      </c>
      <c r="B30" s="53">
        <f>Rezultāti!B30</f>
        <v>0</v>
      </c>
      <c r="C30" s="90">
        <f>Rezultāti!C30</f>
        <v>0</v>
      </c>
      <c r="D30" s="90">
        <f>Rezultāti!D30</f>
        <v>0</v>
      </c>
      <c r="E30" s="90">
        <f>Rezultāti!E30</f>
        <v>0</v>
      </c>
      <c r="F30" s="90">
        <f>Rezultāti!F30</f>
        <v>0</v>
      </c>
      <c r="G30" s="90">
        <f>Rezultāti!G30</f>
        <v>0</v>
      </c>
      <c r="H30" s="90">
        <f>Rezultāti!H30</f>
        <v>0</v>
      </c>
      <c r="I30" s="90">
        <f>Rezultāti!I30</f>
        <v>0</v>
      </c>
      <c r="J30" s="90">
        <f>Rezultāti!J30</f>
        <v>0</v>
      </c>
      <c r="K30" s="90">
        <f>Rezultāti!K30</f>
        <v>0</v>
      </c>
      <c r="L30" s="90">
        <f>Rezultāti!L30</f>
        <v>0</v>
      </c>
      <c r="M30" s="90">
        <f>Rezultāti!M30</f>
        <v>0</v>
      </c>
      <c r="N30" s="50">
        <f t="shared" si="0"/>
        <v>-1115</v>
      </c>
      <c r="O30" s="91"/>
      <c r="Q30"/>
      <c r="R30"/>
      <c r="S30"/>
      <c r="T30"/>
    </row>
    <row r="31" spans="1:20" s="28" customFormat="1" ht="19.8" hidden="1">
      <c r="A31" s="49">
        <v>28</v>
      </c>
      <c r="B31" s="53">
        <f>Rezultāti!B31</f>
        <v>0</v>
      </c>
      <c r="C31" s="90">
        <f>Rezultāti!C31</f>
        <v>0</v>
      </c>
      <c r="D31" s="90">
        <f>Rezultāti!D31</f>
        <v>0</v>
      </c>
      <c r="E31" s="90">
        <f>Rezultāti!E31</f>
        <v>0</v>
      </c>
      <c r="F31" s="90">
        <f>Rezultāti!F31</f>
        <v>0</v>
      </c>
      <c r="G31" s="90">
        <f>Rezultāti!G31</f>
        <v>0</v>
      </c>
      <c r="H31" s="90">
        <f>Rezultāti!H31</f>
        <v>0</v>
      </c>
      <c r="I31" s="90">
        <f>Rezultāti!I31</f>
        <v>0</v>
      </c>
      <c r="J31" s="90">
        <f>Rezultāti!J31</f>
        <v>0</v>
      </c>
      <c r="K31" s="90">
        <f>Rezultāti!K31</f>
        <v>0</v>
      </c>
      <c r="L31" s="90">
        <f>Rezultāti!L31</f>
        <v>0</v>
      </c>
      <c r="M31" s="90">
        <f>Rezultāti!M31</f>
        <v>0</v>
      </c>
      <c r="N31" s="50">
        <f t="shared" si="0"/>
        <v>-1065</v>
      </c>
      <c r="O31" s="91"/>
      <c r="Q31"/>
      <c r="R31"/>
      <c r="S31"/>
      <c r="T31"/>
    </row>
    <row r="32" spans="1:20" ht="19.8" hidden="1">
      <c r="A32" s="49">
        <v>29</v>
      </c>
      <c r="B32" s="53">
        <f>Rezultāti!B32</f>
        <v>0</v>
      </c>
      <c r="C32" s="90">
        <f>Rezultāti!C32</f>
        <v>0</v>
      </c>
      <c r="D32" s="90">
        <f>Rezultāti!D32</f>
        <v>0</v>
      </c>
      <c r="E32" s="90">
        <f>Rezultāti!E32</f>
        <v>0</v>
      </c>
      <c r="F32" s="90">
        <f>Rezultāti!F32</f>
        <v>0</v>
      </c>
      <c r="G32" s="90">
        <f>Rezultāti!G32</f>
        <v>0</v>
      </c>
      <c r="H32" s="90">
        <f>Rezultāti!H32</f>
        <v>0</v>
      </c>
      <c r="I32" s="90">
        <f>Rezultāti!I32</f>
        <v>0</v>
      </c>
      <c r="J32" s="90">
        <f>Rezultāti!J32</f>
        <v>0</v>
      </c>
      <c r="K32" s="90">
        <f>Rezultāti!K32</f>
        <v>0</v>
      </c>
      <c r="L32" s="90">
        <f>Rezultāti!L32</f>
        <v>0</v>
      </c>
      <c r="M32" s="90">
        <f>Rezultāti!M32</f>
        <v>0</v>
      </c>
      <c r="N32" s="50">
        <f t="shared" si="0"/>
        <v>-1025</v>
      </c>
    </row>
    <row r="33" spans="1:14" ht="19.8" hidden="1">
      <c r="A33" s="49">
        <v>30</v>
      </c>
      <c r="B33" s="53">
        <f>Rezultāti!B33</f>
        <v>0</v>
      </c>
      <c r="C33" s="90">
        <f>Rezultāti!C33</f>
        <v>0</v>
      </c>
      <c r="D33" s="90">
        <f>Rezultāti!D33</f>
        <v>0</v>
      </c>
      <c r="E33" s="90">
        <f>Rezultāti!E33</f>
        <v>0</v>
      </c>
      <c r="F33" s="90">
        <f>Rezultāti!F33</f>
        <v>0</v>
      </c>
      <c r="G33" s="90">
        <f>Rezultāti!G33</f>
        <v>0</v>
      </c>
      <c r="H33" s="90">
        <f>Rezultāti!H33</f>
        <v>0</v>
      </c>
      <c r="I33" s="90">
        <f>Rezultāti!I33</f>
        <v>0</v>
      </c>
      <c r="J33" s="90">
        <f>Rezultāti!J33</f>
        <v>0</v>
      </c>
      <c r="K33" s="90">
        <f>Rezultāti!K33</f>
        <v>0</v>
      </c>
      <c r="L33" s="90">
        <f>Rezultāti!L33</f>
        <v>0</v>
      </c>
      <c r="M33" s="90">
        <f>Rezultāti!M33</f>
        <v>0</v>
      </c>
      <c r="N33" s="50">
        <f t="shared" si="0"/>
        <v>-1024</v>
      </c>
    </row>
    <row r="34" spans="1:14" ht="19.8" hidden="1">
      <c r="A34" s="49">
        <v>31</v>
      </c>
      <c r="B34" s="53">
        <f>Rezultāti!B34</f>
        <v>0</v>
      </c>
      <c r="C34" s="90">
        <f>Rezultāti!C34</f>
        <v>0</v>
      </c>
      <c r="D34" s="90">
        <f>Rezultāti!D34</f>
        <v>0</v>
      </c>
      <c r="E34" s="90">
        <f>Rezultāti!E34</f>
        <v>0</v>
      </c>
      <c r="F34" s="90">
        <f>Rezultāti!F34</f>
        <v>0</v>
      </c>
      <c r="G34" s="90">
        <f>Rezultāti!G34</f>
        <v>0</v>
      </c>
      <c r="H34" s="90">
        <f>Rezultāti!H34</f>
        <v>0</v>
      </c>
      <c r="I34" s="90">
        <f>Rezultāti!I34</f>
        <v>0</v>
      </c>
      <c r="J34" s="90">
        <f>Rezultāti!J34</f>
        <v>0</v>
      </c>
      <c r="K34" s="90">
        <f>Rezultāti!K34</f>
        <v>0</v>
      </c>
      <c r="L34" s="90">
        <f>Rezultāti!L34</f>
        <v>0</v>
      </c>
      <c r="M34" s="90">
        <f>Rezultāti!M34</f>
        <v>0</v>
      </c>
      <c r="N34" s="50">
        <f t="shared" si="0"/>
        <v>-1017</v>
      </c>
    </row>
    <row r="35" spans="1:14" ht="19.8" hidden="1">
      <c r="A35" s="49">
        <v>32</v>
      </c>
      <c r="B35" s="53">
        <f>Rezultāti!B35</f>
        <v>0</v>
      </c>
      <c r="C35" s="90">
        <f>Rezultāti!C35</f>
        <v>0</v>
      </c>
      <c r="D35" s="90">
        <f>Rezultāti!D35</f>
        <v>0</v>
      </c>
      <c r="E35" s="90">
        <f>Rezultāti!E35</f>
        <v>0</v>
      </c>
      <c r="F35" s="90">
        <f>Rezultāti!F35</f>
        <v>0</v>
      </c>
      <c r="G35" s="90">
        <f>Rezultāti!G35</f>
        <v>0</v>
      </c>
      <c r="H35" s="90">
        <f>Rezultāti!H35</f>
        <v>0</v>
      </c>
      <c r="I35" s="90">
        <f>Rezultāti!I35</f>
        <v>0</v>
      </c>
      <c r="J35" s="90">
        <f>Rezultāti!J35</f>
        <v>0</v>
      </c>
      <c r="K35" s="90">
        <f>Rezultāti!K35</f>
        <v>0</v>
      </c>
      <c r="L35" s="90">
        <f>Rezultāti!L35</f>
        <v>0</v>
      </c>
      <c r="M35" s="90">
        <f>Rezultāti!M35</f>
        <v>0</v>
      </c>
      <c r="N35" s="50">
        <f t="shared" si="0"/>
        <v>-1015</v>
      </c>
    </row>
    <row r="36" spans="1:14" ht="19.8" hidden="1">
      <c r="A36" s="49">
        <v>33</v>
      </c>
      <c r="B36" s="53">
        <f>Rezultāti!B36</f>
        <v>0</v>
      </c>
      <c r="C36" s="90">
        <f>Rezultāti!C36</f>
        <v>0</v>
      </c>
      <c r="D36" s="90">
        <f>Rezultāti!D36</f>
        <v>0</v>
      </c>
      <c r="E36" s="90">
        <f>Rezultāti!E36</f>
        <v>0</v>
      </c>
      <c r="F36" s="90">
        <f>Rezultāti!F36</f>
        <v>0</v>
      </c>
      <c r="G36" s="90">
        <f>Rezultāti!G36</f>
        <v>0</v>
      </c>
      <c r="H36" s="90">
        <f>Rezultāti!H36</f>
        <v>0</v>
      </c>
      <c r="I36" s="90">
        <f>Rezultāti!I36</f>
        <v>0</v>
      </c>
      <c r="J36" s="90">
        <f>Rezultāti!J36</f>
        <v>0</v>
      </c>
      <c r="K36" s="90">
        <f>Rezultāti!K36</f>
        <v>0</v>
      </c>
      <c r="L36" s="90">
        <f>Rezultāti!L36</f>
        <v>0</v>
      </c>
      <c r="M36" s="90">
        <f>Rezultāti!M36</f>
        <v>0</v>
      </c>
      <c r="N36" s="50">
        <f t="shared" si="0"/>
        <v>-1014</v>
      </c>
    </row>
    <row r="37" spans="1:14" ht="19.8" hidden="1">
      <c r="A37" s="49">
        <v>34</v>
      </c>
      <c r="B37" s="53">
        <f>Rezultāti!B37</f>
        <v>0</v>
      </c>
      <c r="C37" s="90">
        <f>Rezultāti!C37</f>
        <v>0</v>
      </c>
      <c r="D37" s="90">
        <f>Rezultāti!D37</f>
        <v>0</v>
      </c>
      <c r="E37" s="90">
        <f>Rezultāti!E37</f>
        <v>0</v>
      </c>
      <c r="F37" s="90">
        <f>Rezultāti!F37</f>
        <v>0</v>
      </c>
      <c r="G37" s="90">
        <f>Rezultāti!G37</f>
        <v>0</v>
      </c>
      <c r="H37" s="90">
        <f>Rezultāti!H37</f>
        <v>0</v>
      </c>
      <c r="I37" s="90">
        <f>Rezultāti!I37</f>
        <v>0</v>
      </c>
      <c r="J37" s="90">
        <f>Rezultāti!J37</f>
        <v>0</v>
      </c>
      <c r="K37" s="90">
        <f>Rezultāti!K37</f>
        <v>0</v>
      </c>
      <c r="L37" s="90">
        <f>Rezultāti!L37</f>
        <v>0</v>
      </c>
      <c r="M37" s="90">
        <f>Rezultāti!M37</f>
        <v>0</v>
      </c>
      <c r="N37" s="50">
        <f t="shared" si="0"/>
        <v>-997</v>
      </c>
    </row>
    <row r="38" spans="1:14" ht="19.8" hidden="1">
      <c r="A38" s="49">
        <v>35</v>
      </c>
      <c r="B38" s="53">
        <f>Rezultāti!B38</f>
        <v>0</v>
      </c>
      <c r="C38" s="90">
        <f>Rezultāti!C38</f>
        <v>0</v>
      </c>
      <c r="D38" s="90">
        <f>Rezultāti!D38</f>
        <v>0</v>
      </c>
      <c r="E38" s="90">
        <f>Rezultāti!E38</f>
        <v>0</v>
      </c>
      <c r="F38" s="90">
        <f>Rezultāti!F38</f>
        <v>0</v>
      </c>
      <c r="G38" s="90">
        <f>Rezultāti!G38</f>
        <v>0</v>
      </c>
      <c r="H38" s="90">
        <f>Rezultāti!H38</f>
        <v>0</v>
      </c>
      <c r="I38" s="90">
        <f>Rezultāti!I38</f>
        <v>0</v>
      </c>
      <c r="J38" s="90">
        <f>Rezultāti!J38</f>
        <v>0</v>
      </c>
      <c r="K38" s="90">
        <f>Rezultāti!K38</f>
        <v>0</v>
      </c>
      <c r="L38" s="90">
        <f>Rezultāti!L38</f>
        <v>0</v>
      </c>
      <c r="M38" s="90">
        <f>Rezultāti!M38</f>
        <v>0</v>
      </c>
      <c r="N38" s="50">
        <f t="shared" si="0"/>
        <v>-996</v>
      </c>
    </row>
    <row r="39" spans="1:14">
      <c r="B39" s="146" t="s">
        <v>16</v>
      </c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  <row r="40" spans="1:14"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</row>
    <row r="41" spans="1:14" ht="45" hidden="1">
      <c r="A41" s="148" t="s">
        <v>22</v>
      </c>
      <c r="B41" s="148"/>
      <c r="C41" s="148"/>
      <c r="D41" s="148"/>
    </row>
    <row r="42" spans="1:14" ht="18" hidden="1" thickBot="1">
      <c r="A42" s="76" t="s">
        <v>0</v>
      </c>
      <c r="B42" s="77" t="s">
        <v>1</v>
      </c>
      <c r="C42" s="77" t="s">
        <v>10</v>
      </c>
      <c r="D42" s="78" t="s">
        <v>23</v>
      </c>
    </row>
    <row r="43" spans="1:14" ht="25.5" hidden="1" customHeight="1">
      <c r="A43" s="149">
        <v>1</v>
      </c>
      <c r="B43" s="79"/>
      <c r="C43" s="80"/>
      <c r="D43" s="81">
        <f>C44+C43</f>
        <v>0</v>
      </c>
    </row>
    <row r="44" spans="1:14" ht="25.5" hidden="1" customHeight="1" thickBot="1">
      <c r="A44" s="150"/>
      <c r="B44" s="82"/>
      <c r="C44" s="83"/>
      <c r="D44" s="84">
        <f>C44+C43</f>
        <v>0</v>
      </c>
    </row>
    <row r="45" spans="1:14" ht="25.5" hidden="1" customHeight="1">
      <c r="A45" s="144">
        <v>2</v>
      </c>
      <c r="B45" s="79"/>
      <c r="C45" s="80"/>
      <c r="D45" s="81">
        <f>C45+C46</f>
        <v>0</v>
      </c>
    </row>
    <row r="46" spans="1:14" ht="25.5" hidden="1" customHeight="1" thickBot="1">
      <c r="A46" s="145"/>
      <c r="B46" s="82"/>
      <c r="C46" s="83"/>
      <c r="D46" s="84">
        <f>C45+C46</f>
        <v>0</v>
      </c>
    </row>
    <row r="47" spans="1:14" ht="25.5" hidden="1" customHeight="1">
      <c r="A47" s="144">
        <v>3</v>
      </c>
      <c r="B47" s="79"/>
      <c r="C47" s="80"/>
      <c r="D47" s="81">
        <f>C48+C47</f>
        <v>0</v>
      </c>
    </row>
    <row r="48" spans="1:14" ht="22.8" hidden="1" thickBot="1">
      <c r="A48" s="145"/>
      <c r="B48" s="82"/>
      <c r="C48" s="83"/>
      <c r="D48" s="84">
        <f>C48+C47</f>
        <v>0</v>
      </c>
    </row>
    <row r="49" spans="1:4" ht="22.2" hidden="1">
      <c r="A49" s="144">
        <v>4</v>
      </c>
      <c r="B49" s="79"/>
      <c r="C49" s="80"/>
      <c r="D49" s="81">
        <f>C50+C49</f>
        <v>0</v>
      </c>
    </row>
    <row r="50" spans="1:4" ht="22.8" hidden="1" thickBot="1">
      <c r="A50" s="145"/>
      <c r="B50" s="82"/>
      <c r="C50" s="83"/>
      <c r="D50" s="84">
        <f>C50+C49</f>
        <v>0</v>
      </c>
    </row>
    <row r="51" spans="1:4" ht="22.2" hidden="1">
      <c r="A51" s="144">
        <v>5</v>
      </c>
      <c r="B51" s="79"/>
      <c r="C51" s="80"/>
      <c r="D51" s="81">
        <f>C52+C51</f>
        <v>0</v>
      </c>
    </row>
    <row r="52" spans="1:4" ht="22.8" hidden="1" thickBot="1">
      <c r="A52" s="145"/>
      <c r="B52" s="82"/>
      <c r="C52" s="83"/>
      <c r="D52" s="87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1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G5" sqref="G5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24" customWidth="1"/>
    <col min="4" max="4" width="8.44140625" style="24" customWidth="1" outlineLevel="1"/>
    <col min="5" max="9" width="7.44140625" style="24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" thickBot="1">
      <c r="A4" s="29">
        <v>15</v>
      </c>
      <c r="B4" s="111" t="s">
        <v>70</v>
      </c>
      <c r="C4" s="113" t="s">
        <v>78</v>
      </c>
      <c r="D4" s="114">
        <v>0</v>
      </c>
      <c r="E4" s="88">
        <v>234</v>
      </c>
      <c r="F4" s="88">
        <v>224</v>
      </c>
      <c r="G4" s="132">
        <v>166</v>
      </c>
      <c r="H4" s="88">
        <v>243</v>
      </c>
      <c r="I4" s="92">
        <v>248</v>
      </c>
      <c r="J4" s="34">
        <f t="shared" ref="J4:J29" si="0">SUM(E4:I4)</f>
        <v>1115</v>
      </c>
      <c r="K4" s="34">
        <f t="shared" ref="K4:K29" si="1">D4*(COUNT(E4:I4))</f>
        <v>0</v>
      </c>
      <c r="L4" s="34">
        <f t="shared" ref="L4:L29" si="2">SUM(J4:K4)</f>
        <v>1115</v>
      </c>
      <c r="M4" s="34">
        <f t="shared" ref="M4:M29" si="3">(AVERAGE(E4:I4))</f>
        <v>223</v>
      </c>
      <c r="N4" s="129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" thickBot="1">
      <c r="A5" s="29">
        <v>17</v>
      </c>
      <c r="B5" s="111" t="s">
        <v>87</v>
      </c>
      <c r="C5" s="112" t="s">
        <v>74</v>
      </c>
      <c r="D5" s="114">
        <v>0</v>
      </c>
      <c r="E5" s="88">
        <v>227</v>
      </c>
      <c r="F5" s="88">
        <v>256</v>
      </c>
      <c r="G5" s="88">
        <v>152</v>
      </c>
      <c r="H5" s="88">
        <v>154</v>
      </c>
      <c r="I5" s="92">
        <v>170</v>
      </c>
      <c r="J5" s="34">
        <f t="shared" si="0"/>
        <v>959</v>
      </c>
      <c r="K5" s="34">
        <f t="shared" si="1"/>
        <v>0</v>
      </c>
      <c r="L5" s="34">
        <f t="shared" si="2"/>
        <v>959</v>
      </c>
      <c r="M5" s="34">
        <f t="shared" si="3"/>
        <v>191.8</v>
      </c>
      <c r="N5" s="130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" thickBot="1">
      <c r="A6" s="29">
        <v>3</v>
      </c>
      <c r="B6" s="111" t="s">
        <v>69</v>
      </c>
      <c r="C6" s="112" t="s">
        <v>101</v>
      </c>
      <c r="D6" s="114">
        <v>0</v>
      </c>
      <c r="E6" s="132">
        <v>258</v>
      </c>
      <c r="F6" s="88">
        <v>245</v>
      </c>
      <c r="G6" s="88">
        <v>225</v>
      </c>
      <c r="H6" s="88">
        <v>262</v>
      </c>
      <c r="I6" s="88">
        <v>218</v>
      </c>
      <c r="J6" s="34">
        <f t="shared" si="0"/>
        <v>1208</v>
      </c>
      <c r="K6" s="34">
        <f t="shared" si="1"/>
        <v>0</v>
      </c>
      <c r="L6" s="34">
        <f t="shared" si="2"/>
        <v>1208</v>
      </c>
      <c r="M6" s="34">
        <f t="shared" si="3"/>
        <v>241.6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" thickBot="1">
      <c r="A7" s="29">
        <v>12</v>
      </c>
      <c r="B7" s="111" t="s">
        <v>79</v>
      </c>
      <c r="C7" s="113" t="s">
        <v>75</v>
      </c>
      <c r="D7" s="114">
        <v>0</v>
      </c>
      <c r="E7" s="88">
        <v>208</v>
      </c>
      <c r="F7" s="88">
        <v>300</v>
      </c>
      <c r="G7" s="88">
        <v>200</v>
      </c>
      <c r="H7" s="132">
        <v>187</v>
      </c>
      <c r="I7" s="88">
        <v>265</v>
      </c>
      <c r="J7" s="34">
        <f t="shared" si="0"/>
        <v>1160</v>
      </c>
      <c r="K7" s="34">
        <f t="shared" si="1"/>
        <v>0</v>
      </c>
      <c r="L7" s="34">
        <f t="shared" si="2"/>
        <v>1160</v>
      </c>
      <c r="M7" s="34">
        <f t="shared" si="3"/>
        <v>232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8"/>
    </row>
    <row r="8" spans="1:23" s="32" customFormat="1" ht="18" thickBot="1">
      <c r="A8" s="29">
        <v>13</v>
      </c>
      <c r="B8" s="111" t="s">
        <v>83</v>
      </c>
      <c r="C8" s="113" t="s">
        <v>84</v>
      </c>
      <c r="D8" s="114">
        <v>0</v>
      </c>
      <c r="E8" s="88">
        <v>221</v>
      </c>
      <c r="F8" s="88">
        <v>159</v>
      </c>
      <c r="G8" s="88">
        <v>214</v>
      </c>
      <c r="H8" s="88">
        <v>160</v>
      </c>
      <c r="I8" s="92">
        <v>197</v>
      </c>
      <c r="J8" s="34">
        <f t="shared" si="0"/>
        <v>951</v>
      </c>
      <c r="K8" s="34">
        <f t="shared" si="1"/>
        <v>0</v>
      </c>
      <c r="L8" s="34">
        <f t="shared" si="2"/>
        <v>951</v>
      </c>
      <c r="M8" s="34">
        <f t="shared" si="3"/>
        <v>190.2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" thickBot="1">
      <c r="A9" s="29">
        <v>19</v>
      </c>
      <c r="B9" s="116" t="s">
        <v>91</v>
      </c>
      <c r="C9" s="112" t="s">
        <v>57</v>
      </c>
      <c r="D9" s="114">
        <v>0</v>
      </c>
      <c r="E9" s="88">
        <v>147</v>
      </c>
      <c r="F9" s="88">
        <v>160</v>
      </c>
      <c r="G9" s="88">
        <v>278</v>
      </c>
      <c r="H9" s="88">
        <v>144</v>
      </c>
      <c r="I9" s="92">
        <v>183</v>
      </c>
      <c r="J9" s="34">
        <f t="shared" si="0"/>
        <v>912</v>
      </c>
      <c r="K9" s="34">
        <f t="shared" si="1"/>
        <v>0</v>
      </c>
      <c r="L9" s="34">
        <f t="shared" si="2"/>
        <v>912</v>
      </c>
      <c r="M9" s="34">
        <f t="shared" si="3"/>
        <v>182.4</v>
      </c>
      <c r="N9" s="130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" thickBot="1">
      <c r="A10" s="29">
        <v>6</v>
      </c>
      <c r="B10" s="111" t="s">
        <v>81</v>
      </c>
      <c r="C10" s="112" t="s">
        <v>76</v>
      </c>
      <c r="D10" s="114">
        <v>0</v>
      </c>
      <c r="E10" s="88">
        <v>224</v>
      </c>
      <c r="F10" s="132">
        <v>197</v>
      </c>
      <c r="G10" s="88">
        <v>265</v>
      </c>
      <c r="H10" s="88">
        <v>220</v>
      </c>
      <c r="I10" s="88">
        <v>242</v>
      </c>
      <c r="J10" s="34">
        <f t="shared" si="0"/>
        <v>1148</v>
      </c>
      <c r="K10" s="34">
        <f t="shared" si="1"/>
        <v>0</v>
      </c>
      <c r="L10" s="34">
        <f t="shared" si="2"/>
        <v>1148</v>
      </c>
      <c r="M10" s="34">
        <f t="shared" si="3"/>
        <v>229.6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" thickBot="1">
      <c r="A11" s="29">
        <v>8</v>
      </c>
      <c r="B11" s="111" t="s">
        <v>103</v>
      </c>
      <c r="C11" s="112" t="s">
        <v>88</v>
      </c>
      <c r="D11" s="114">
        <v>0</v>
      </c>
      <c r="E11" s="88">
        <v>224</v>
      </c>
      <c r="F11" s="88">
        <v>258</v>
      </c>
      <c r="G11" s="88">
        <v>237</v>
      </c>
      <c r="H11" s="88">
        <v>238</v>
      </c>
      <c r="I11" s="132">
        <v>210</v>
      </c>
      <c r="J11" s="34">
        <f t="shared" si="0"/>
        <v>1167</v>
      </c>
      <c r="K11" s="34">
        <f t="shared" si="1"/>
        <v>0</v>
      </c>
      <c r="L11" s="34">
        <f t="shared" si="2"/>
        <v>1167</v>
      </c>
      <c r="M11" s="34">
        <f t="shared" si="3"/>
        <v>233.4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" thickBot="1">
      <c r="A12" s="29">
        <v>18</v>
      </c>
      <c r="B12" s="111" t="s">
        <v>93</v>
      </c>
      <c r="C12" s="112" t="s">
        <v>64</v>
      </c>
      <c r="D12" s="114">
        <v>8</v>
      </c>
      <c r="E12" s="88">
        <v>159</v>
      </c>
      <c r="F12" s="88">
        <v>117</v>
      </c>
      <c r="G12" s="88">
        <v>143</v>
      </c>
      <c r="H12" s="88">
        <v>163</v>
      </c>
      <c r="I12" s="88">
        <v>116</v>
      </c>
      <c r="J12" s="34">
        <f t="shared" si="0"/>
        <v>698</v>
      </c>
      <c r="K12" s="34">
        <f t="shared" si="1"/>
        <v>40</v>
      </c>
      <c r="L12" s="34">
        <f t="shared" si="2"/>
        <v>738</v>
      </c>
      <c r="M12" s="34">
        <f t="shared" si="3"/>
        <v>139.6</v>
      </c>
      <c r="N12" s="130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" thickBot="1">
      <c r="A13" s="29">
        <v>4</v>
      </c>
      <c r="B13" s="111" t="s">
        <v>71</v>
      </c>
      <c r="C13" s="113" t="s">
        <v>65</v>
      </c>
      <c r="D13" s="114">
        <v>0</v>
      </c>
      <c r="E13" s="88">
        <v>151</v>
      </c>
      <c r="F13" s="88">
        <v>173</v>
      </c>
      <c r="G13" s="88">
        <v>110</v>
      </c>
      <c r="H13" s="88">
        <v>138</v>
      </c>
      <c r="I13" s="88">
        <v>256</v>
      </c>
      <c r="J13" s="34">
        <f t="shared" si="0"/>
        <v>828</v>
      </c>
      <c r="K13" s="34">
        <f t="shared" si="1"/>
        <v>0</v>
      </c>
      <c r="L13" s="34">
        <f t="shared" si="2"/>
        <v>828</v>
      </c>
      <c r="M13" s="34">
        <f t="shared" si="3"/>
        <v>165.6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" thickBot="1">
      <c r="A14" s="29">
        <v>23</v>
      </c>
      <c r="B14" s="111" t="s">
        <v>90</v>
      </c>
      <c r="C14" s="113" t="s">
        <v>53</v>
      </c>
      <c r="D14" s="114">
        <v>0</v>
      </c>
      <c r="E14" s="88">
        <v>284</v>
      </c>
      <c r="F14" s="132">
        <v>244</v>
      </c>
      <c r="G14" s="88">
        <v>215</v>
      </c>
      <c r="H14" s="88">
        <v>238</v>
      </c>
      <c r="I14" s="92">
        <v>236</v>
      </c>
      <c r="J14" s="34">
        <f t="shared" si="0"/>
        <v>1217</v>
      </c>
      <c r="K14" s="34">
        <f t="shared" si="1"/>
        <v>0</v>
      </c>
      <c r="L14" s="34">
        <f t="shared" si="2"/>
        <v>1217</v>
      </c>
      <c r="M14" s="34">
        <f t="shared" si="3"/>
        <v>243.4</v>
      </c>
      <c r="N14" s="130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" thickBot="1">
      <c r="A15" s="29">
        <v>11</v>
      </c>
      <c r="B15" s="111" t="s">
        <v>72</v>
      </c>
      <c r="C15" s="113" t="s">
        <v>56</v>
      </c>
      <c r="D15" s="115">
        <v>0</v>
      </c>
      <c r="E15" s="88">
        <v>288</v>
      </c>
      <c r="F15" s="88">
        <v>192</v>
      </c>
      <c r="G15" s="88">
        <v>189</v>
      </c>
      <c r="H15" s="88">
        <v>173</v>
      </c>
      <c r="I15" s="88">
        <v>175</v>
      </c>
      <c r="J15" s="34">
        <f t="shared" si="0"/>
        <v>1017</v>
      </c>
      <c r="K15" s="34">
        <f t="shared" si="1"/>
        <v>0</v>
      </c>
      <c r="L15" s="34">
        <f t="shared" si="2"/>
        <v>1017</v>
      </c>
      <c r="M15" s="34">
        <f t="shared" si="3"/>
        <v>203.4</v>
      </c>
      <c r="N15" s="35">
        <f>L15-L16</f>
        <v>25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" thickBot="1">
      <c r="A16" s="29">
        <v>14</v>
      </c>
      <c r="B16" s="111" t="s">
        <v>82</v>
      </c>
      <c r="C16" s="112" t="s">
        <v>100</v>
      </c>
      <c r="D16" s="114">
        <v>0</v>
      </c>
      <c r="E16" s="88">
        <v>186</v>
      </c>
      <c r="F16" s="88">
        <v>176</v>
      </c>
      <c r="G16" s="88">
        <v>156</v>
      </c>
      <c r="H16" s="88">
        <v>244</v>
      </c>
      <c r="I16" s="88">
        <v>230</v>
      </c>
      <c r="J16" s="34">
        <f t="shared" si="0"/>
        <v>992</v>
      </c>
      <c r="K16" s="34">
        <f t="shared" si="1"/>
        <v>0</v>
      </c>
      <c r="L16" s="34">
        <f t="shared" si="2"/>
        <v>992</v>
      </c>
      <c r="M16" s="34">
        <f t="shared" si="3"/>
        <v>198.4</v>
      </c>
      <c r="N16" s="36">
        <f>L16-L14</f>
        <v>-225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" thickBot="1">
      <c r="A17" s="29">
        <v>9</v>
      </c>
      <c r="B17" s="111" t="s">
        <v>92</v>
      </c>
      <c r="C17" s="112" t="s">
        <v>58</v>
      </c>
      <c r="D17" s="114">
        <v>8</v>
      </c>
      <c r="E17" s="88">
        <v>236</v>
      </c>
      <c r="F17" s="88">
        <v>208</v>
      </c>
      <c r="G17" s="132">
        <v>221</v>
      </c>
      <c r="H17" s="88">
        <v>223</v>
      </c>
      <c r="I17" s="88">
        <v>277</v>
      </c>
      <c r="J17" s="34">
        <f t="shared" si="0"/>
        <v>1165</v>
      </c>
      <c r="K17" s="34">
        <f t="shared" si="1"/>
        <v>40</v>
      </c>
      <c r="L17" s="34">
        <f t="shared" si="2"/>
        <v>1205</v>
      </c>
      <c r="M17" s="34">
        <f t="shared" si="3"/>
        <v>233</v>
      </c>
      <c r="N17" s="36">
        <f>L17-L11</f>
        <v>38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" thickBot="1">
      <c r="A18" s="29">
        <v>1</v>
      </c>
      <c r="B18" s="111" t="s">
        <v>96</v>
      </c>
      <c r="C18" s="112" t="s">
        <v>60</v>
      </c>
      <c r="D18" s="114">
        <v>0</v>
      </c>
      <c r="E18" s="88">
        <v>173</v>
      </c>
      <c r="F18" s="88">
        <v>164</v>
      </c>
      <c r="G18" s="88">
        <v>152</v>
      </c>
      <c r="H18" s="88">
        <v>210</v>
      </c>
      <c r="I18" s="88">
        <v>206</v>
      </c>
      <c r="J18" s="34">
        <f t="shared" si="0"/>
        <v>905</v>
      </c>
      <c r="K18" s="34">
        <f t="shared" si="1"/>
        <v>0</v>
      </c>
      <c r="L18" s="34">
        <f t="shared" si="2"/>
        <v>905</v>
      </c>
      <c r="M18" s="34">
        <f t="shared" si="3"/>
        <v>181</v>
      </c>
      <c r="N18" s="128" t="e">
        <f>L18-#REF!</f>
        <v>#REF!</v>
      </c>
      <c r="O18" s="33"/>
    </row>
    <row r="19" spans="1:23" ht="18" thickBot="1">
      <c r="A19" s="29">
        <v>22</v>
      </c>
      <c r="B19" s="111" t="s">
        <v>95</v>
      </c>
      <c r="C19" s="113" t="s">
        <v>59</v>
      </c>
      <c r="D19" s="114">
        <v>0</v>
      </c>
      <c r="E19" s="88">
        <v>172</v>
      </c>
      <c r="F19" s="88">
        <v>163</v>
      </c>
      <c r="G19" s="88">
        <v>212</v>
      </c>
      <c r="H19" s="88">
        <v>234</v>
      </c>
      <c r="I19" s="88">
        <v>234</v>
      </c>
      <c r="J19" s="34">
        <f t="shared" si="0"/>
        <v>1015</v>
      </c>
      <c r="K19" s="34">
        <f t="shared" si="1"/>
        <v>0</v>
      </c>
      <c r="L19" s="34">
        <f t="shared" si="2"/>
        <v>1015</v>
      </c>
      <c r="M19" s="34">
        <f t="shared" si="3"/>
        <v>203</v>
      </c>
    </row>
    <row r="20" spans="1:23" ht="18" thickBot="1">
      <c r="A20" s="29">
        <v>21</v>
      </c>
      <c r="B20" s="111" t="s">
        <v>99</v>
      </c>
      <c r="C20" s="112" t="s">
        <v>62</v>
      </c>
      <c r="D20" s="114">
        <v>0</v>
      </c>
      <c r="E20" s="88">
        <v>263</v>
      </c>
      <c r="F20" s="88">
        <v>191</v>
      </c>
      <c r="G20" s="88">
        <v>207</v>
      </c>
      <c r="H20" s="88">
        <v>217</v>
      </c>
      <c r="I20" s="92">
        <v>146</v>
      </c>
      <c r="J20" s="34">
        <f t="shared" si="0"/>
        <v>1024</v>
      </c>
      <c r="K20" s="34">
        <f t="shared" si="1"/>
        <v>0</v>
      </c>
      <c r="L20" s="34">
        <f t="shared" si="2"/>
        <v>1024</v>
      </c>
      <c r="M20" s="34">
        <f t="shared" si="3"/>
        <v>204.8</v>
      </c>
    </row>
    <row r="21" spans="1:23" ht="18" thickBot="1">
      <c r="A21" s="29">
        <v>2</v>
      </c>
      <c r="B21" s="111" t="s">
        <v>68</v>
      </c>
      <c r="C21" s="112" t="s">
        <v>89</v>
      </c>
      <c r="D21" s="114">
        <v>0</v>
      </c>
      <c r="E21" s="88">
        <v>211</v>
      </c>
      <c r="F21" s="88">
        <v>266</v>
      </c>
      <c r="G21" s="88">
        <v>230</v>
      </c>
      <c r="H21" s="132">
        <v>180</v>
      </c>
      <c r="I21" s="88">
        <v>268</v>
      </c>
      <c r="J21" s="34">
        <f t="shared" si="0"/>
        <v>1155</v>
      </c>
      <c r="K21" s="34">
        <f t="shared" si="1"/>
        <v>0</v>
      </c>
      <c r="L21" s="34">
        <f t="shared" si="2"/>
        <v>1155</v>
      </c>
      <c r="M21" s="34">
        <f t="shared" si="3"/>
        <v>231</v>
      </c>
      <c r="N21" s="128" t="e">
        <f>L21-#REF!</f>
        <v>#REF!</v>
      </c>
      <c r="O21" s="33"/>
    </row>
    <row r="22" spans="1:23" ht="18" thickBot="1">
      <c r="A22" s="29">
        <v>5</v>
      </c>
      <c r="B22" s="111" t="s">
        <v>97</v>
      </c>
      <c r="C22" s="112" t="s">
        <v>61</v>
      </c>
      <c r="D22" s="114">
        <v>0</v>
      </c>
      <c r="E22" s="88">
        <v>176</v>
      </c>
      <c r="F22" s="88">
        <v>234</v>
      </c>
      <c r="G22" s="88">
        <v>216</v>
      </c>
      <c r="H22" s="88">
        <v>210</v>
      </c>
      <c r="I22" s="88">
        <v>189</v>
      </c>
      <c r="J22" s="34">
        <f t="shared" si="0"/>
        <v>1025</v>
      </c>
      <c r="K22" s="34">
        <f t="shared" si="1"/>
        <v>0</v>
      </c>
      <c r="L22" s="34">
        <f t="shared" si="2"/>
        <v>1025</v>
      </c>
      <c r="M22" s="34">
        <f t="shared" si="3"/>
        <v>205</v>
      </c>
      <c r="N22" s="128" t="e">
        <f>L22-#REF!</f>
        <v>#REF!</v>
      </c>
      <c r="O22" s="33"/>
    </row>
    <row r="23" spans="1:23" ht="18" thickBot="1">
      <c r="A23" s="29">
        <v>10</v>
      </c>
      <c r="B23" s="111" t="s">
        <v>77</v>
      </c>
      <c r="C23" s="112" t="s">
        <v>66</v>
      </c>
      <c r="D23" s="114">
        <v>8</v>
      </c>
      <c r="E23" s="88">
        <v>169</v>
      </c>
      <c r="F23" s="88">
        <v>242</v>
      </c>
      <c r="G23" s="88">
        <v>186</v>
      </c>
      <c r="H23" s="88">
        <v>152</v>
      </c>
      <c r="I23" s="117">
        <v>225</v>
      </c>
      <c r="J23" s="34">
        <f t="shared" si="0"/>
        <v>974</v>
      </c>
      <c r="K23" s="34">
        <f t="shared" si="1"/>
        <v>40</v>
      </c>
      <c r="L23" s="34">
        <f t="shared" si="2"/>
        <v>1014</v>
      </c>
      <c r="M23" s="34">
        <f t="shared" si="3"/>
        <v>194.8</v>
      </c>
      <c r="N23" s="131">
        <f>L23-L25</f>
        <v>17</v>
      </c>
      <c r="O23" s="30"/>
    </row>
    <row r="24" spans="1:23" ht="18" thickBot="1">
      <c r="A24" s="29">
        <v>7</v>
      </c>
      <c r="B24" s="111" t="s">
        <v>94</v>
      </c>
      <c r="C24" s="112" t="s">
        <v>54</v>
      </c>
      <c r="D24" s="114">
        <v>0</v>
      </c>
      <c r="E24" s="88">
        <v>254</v>
      </c>
      <c r="F24" s="88">
        <v>199</v>
      </c>
      <c r="G24" s="88">
        <v>201</v>
      </c>
      <c r="H24" s="88">
        <v>228</v>
      </c>
      <c r="I24" s="88">
        <v>183</v>
      </c>
      <c r="J24" s="34">
        <f t="shared" si="0"/>
        <v>1065</v>
      </c>
      <c r="K24" s="34">
        <f t="shared" si="1"/>
        <v>0</v>
      </c>
      <c r="L24" s="34">
        <f t="shared" si="2"/>
        <v>1065</v>
      </c>
      <c r="M24" s="34">
        <f t="shared" si="3"/>
        <v>213</v>
      </c>
      <c r="N24" s="128" t="e">
        <f>L24-#REF!</f>
        <v>#REF!</v>
      </c>
      <c r="O24" s="33"/>
    </row>
    <row r="25" spans="1:23" ht="18" thickBot="1">
      <c r="A25" s="29">
        <v>16</v>
      </c>
      <c r="B25" s="111" t="s">
        <v>98</v>
      </c>
      <c r="C25" s="112" t="s">
        <v>73</v>
      </c>
      <c r="D25" s="114">
        <v>0</v>
      </c>
      <c r="E25" s="88">
        <v>213</v>
      </c>
      <c r="F25" s="88">
        <v>186</v>
      </c>
      <c r="G25" s="88">
        <v>229</v>
      </c>
      <c r="H25" s="88">
        <v>202</v>
      </c>
      <c r="I25" s="88">
        <v>167</v>
      </c>
      <c r="J25" s="34">
        <f t="shared" si="0"/>
        <v>997</v>
      </c>
      <c r="K25" s="34">
        <f t="shared" si="1"/>
        <v>0</v>
      </c>
      <c r="L25" s="34">
        <f t="shared" si="2"/>
        <v>997</v>
      </c>
      <c r="M25" s="34">
        <f t="shared" si="3"/>
        <v>199.4</v>
      </c>
    </row>
    <row r="26" spans="1:23" ht="18" thickBot="1">
      <c r="A26" s="29">
        <v>20</v>
      </c>
      <c r="B26" s="111" t="s">
        <v>102</v>
      </c>
      <c r="C26" s="112" t="s">
        <v>86</v>
      </c>
      <c r="D26" s="114">
        <v>0</v>
      </c>
      <c r="E26" s="88">
        <v>209</v>
      </c>
      <c r="F26" s="88">
        <v>228</v>
      </c>
      <c r="G26" s="88">
        <v>181</v>
      </c>
      <c r="H26" s="88">
        <v>186</v>
      </c>
      <c r="I26" s="88">
        <v>192</v>
      </c>
      <c r="J26" s="34">
        <f t="shared" si="0"/>
        <v>996</v>
      </c>
      <c r="K26" s="34">
        <f t="shared" si="1"/>
        <v>0</v>
      </c>
      <c r="L26" s="34">
        <f t="shared" si="2"/>
        <v>996</v>
      </c>
      <c r="M26" s="34">
        <f t="shared" si="3"/>
        <v>199.2</v>
      </c>
    </row>
    <row r="27" spans="1:23" ht="18" thickBot="1">
      <c r="A27" s="29">
        <v>24</v>
      </c>
      <c r="B27" s="111" t="s">
        <v>67</v>
      </c>
      <c r="C27" s="113" t="s">
        <v>55</v>
      </c>
      <c r="D27" s="114">
        <v>0</v>
      </c>
      <c r="E27" s="88">
        <v>255</v>
      </c>
      <c r="F27" s="132">
        <v>177</v>
      </c>
      <c r="G27" s="88">
        <v>236</v>
      </c>
      <c r="H27" s="88">
        <v>252</v>
      </c>
      <c r="I27" s="88">
        <v>195</v>
      </c>
      <c r="J27" s="34">
        <f t="shared" si="0"/>
        <v>1115</v>
      </c>
      <c r="K27" s="34">
        <f t="shared" si="1"/>
        <v>0</v>
      </c>
      <c r="L27" s="34">
        <f t="shared" si="2"/>
        <v>1115</v>
      </c>
      <c r="M27" s="34">
        <f t="shared" si="3"/>
        <v>223</v>
      </c>
    </row>
    <row r="28" spans="1:23" ht="18" thickBot="1">
      <c r="A28" s="29">
        <v>25</v>
      </c>
      <c r="B28" s="111" t="s">
        <v>85</v>
      </c>
      <c r="C28" s="112" t="s">
        <v>63</v>
      </c>
      <c r="D28" s="114">
        <v>0</v>
      </c>
      <c r="E28" s="88">
        <v>232</v>
      </c>
      <c r="F28" s="88">
        <v>238</v>
      </c>
      <c r="G28" s="132">
        <v>266</v>
      </c>
      <c r="H28" s="88">
        <v>215</v>
      </c>
      <c r="I28" s="92">
        <v>232</v>
      </c>
      <c r="J28" s="34">
        <f t="shared" si="0"/>
        <v>1183</v>
      </c>
      <c r="K28" s="34">
        <f t="shared" si="1"/>
        <v>0</v>
      </c>
      <c r="L28" s="34">
        <f t="shared" si="2"/>
        <v>1183</v>
      </c>
      <c r="M28" s="34">
        <f t="shared" si="3"/>
        <v>236.6</v>
      </c>
    </row>
    <row r="29" spans="1:23" ht="18" thickBot="1">
      <c r="A29" s="29">
        <v>26</v>
      </c>
      <c r="B29" s="111"/>
      <c r="C29" s="113"/>
      <c r="D29" s="114"/>
      <c r="E29" s="88"/>
      <c r="F29" s="88"/>
      <c r="G29" s="88"/>
      <c r="H29" s="88"/>
      <c r="I29" s="88"/>
      <c r="J29" s="34">
        <f t="shared" si="0"/>
        <v>0</v>
      </c>
      <c r="K29" s="34">
        <f t="shared" si="1"/>
        <v>0</v>
      </c>
      <c r="L29" s="34">
        <f t="shared" si="2"/>
        <v>0</v>
      </c>
      <c r="M29" s="34" t="e">
        <f t="shared" si="3"/>
        <v>#DIV/0!</v>
      </c>
    </row>
    <row r="41" spans="7:7">
      <c r="G41" s="24">
        <v>228</v>
      </c>
    </row>
  </sheetData>
  <phoneticPr fontId="21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20" sqref="G20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80</v>
      </c>
      <c r="F9" s="44" t="s">
        <v>10</v>
      </c>
    </row>
    <row r="10" spans="1:7" ht="21.75" customHeight="1" thickBot="1">
      <c r="A10" s="71">
        <v>1</v>
      </c>
      <c r="B10" s="118" t="str">
        <f>Rezultāti!B11</f>
        <v>Matīss Murnieks</v>
      </c>
      <c r="C10" s="119" t="s">
        <v>78</v>
      </c>
      <c r="D10" s="120">
        <f>Rezultāti!D11</f>
        <v>0</v>
      </c>
      <c r="E10" s="119">
        <v>210</v>
      </c>
      <c r="F10" s="52">
        <f t="shared" ref="F10:F19" si="0">SUM(D10:E10)</f>
        <v>210</v>
      </c>
      <c r="G10" s="133" t="s">
        <v>104</v>
      </c>
    </row>
    <row r="11" spans="1:7" ht="21.75" customHeight="1" thickBot="1">
      <c r="A11" s="72">
        <v>2</v>
      </c>
      <c r="B11" s="118" t="str">
        <f>Rezultāti!B14</f>
        <v>Martiņš Martinsons</v>
      </c>
      <c r="C11" s="119" t="s">
        <v>75</v>
      </c>
      <c r="D11" s="120">
        <f>Rezultāti!D14</f>
        <v>0</v>
      </c>
      <c r="E11" s="119">
        <v>244</v>
      </c>
      <c r="F11" s="52">
        <f t="shared" si="0"/>
        <v>244</v>
      </c>
      <c r="G11" s="133" t="s">
        <v>104</v>
      </c>
    </row>
    <row r="12" spans="1:7" ht="21.75" customHeight="1" thickTop="1" thickBot="1">
      <c r="A12" s="45">
        <v>3</v>
      </c>
      <c r="B12" s="118" t="str">
        <f>Rezultāti!B6</f>
        <v>Edgars Poišs</v>
      </c>
      <c r="C12" s="119" t="s">
        <v>57</v>
      </c>
      <c r="D12" s="120">
        <f>Rezultāti!D6</f>
        <v>0</v>
      </c>
      <c r="E12" s="119">
        <v>258</v>
      </c>
      <c r="F12" s="52">
        <f t="shared" si="0"/>
        <v>258</v>
      </c>
      <c r="G12" s="133" t="s">
        <v>104</v>
      </c>
    </row>
    <row r="13" spans="1:7" ht="21.75" customHeight="1" thickBot="1">
      <c r="A13" s="41">
        <v>4</v>
      </c>
      <c r="B13" s="118" t="str">
        <f>Rezultāti!B10</f>
        <v>Sigutis Briedis</v>
      </c>
      <c r="C13" s="119" t="s">
        <v>64</v>
      </c>
      <c r="D13" s="120">
        <f>Rezultāti!D10</f>
        <v>0</v>
      </c>
      <c r="E13" s="119">
        <v>197</v>
      </c>
      <c r="F13" s="52">
        <f t="shared" si="0"/>
        <v>197</v>
      </c>
      <c r="G13" s="133" t="s">
        <v>104</v>
      </c>
    </row>
    <row r="14" spans="1:7" ht="21.75" customHeight="1" thickBot="1">
      <c r="A14" s="41">
        <v>5</v>
      </c>
      <c r="B14" s="118" t="str">
        <f>Rezultāti!B7</f>
        <v>Toms Pultraks</v>
      </c>
      <c r="C14" s="119" t="s">
        <v>53</v>
      </c>
      <c r="D14" s="120">
        <f>Rezultāti!D7</f>
        <v>0</v>
      </c>
      <c r="E14" s="119">
        <v>176</v>
      </c>
      <c r="F14" s="52">
        <f t="shared" si="0"/>
        <v>176</v>
      </c>
      <c r="G14" s="133" t="s">
        <v>104</v>
      </c>
    </row>
    <row r="15" spans="1:7" ht="21.75" customHeight="1" thickBot="1">
      <c r="A15" s="41">
        <v>6</v>
      </c>
      <c r="B15" s="118" t="str">
        <f>Rezultāti!B27</f>
        <v>Rolands Landsbergs</v>
      </c>
      <c r="C15" s="119" t="s">
        <v>58</v>
      </c>
      <c r="D15" s="120">
        <f>Rezultāti!D27</f>
        <v>0</v>
      </c>
      <c r="E15" s="119">
        <v>172</v>
      </c>
      <c r="F15" s="52">
        <f t="shared" si="0"/>
        <v>172</v>
      </c>
      <c r="G15" s="133" t="s">
        <v>104</v>
      </c>
    </row>
    <row r="16" spans="1:7" ht="21.75" customHeight="1" thickBot="1">
      <c r="A16" s="41">
        <v>7</v>
      </c>
      <c r="B16" s="118" t="str">
        <f>Rezultāti!B17</f>
        <v>Baiba Buša</v>
      </c>
      <c r="C16" s="119" t="s">
        <v>59</v>
      </c>
      <c r="D16" s="120">
        <f>Rezultāti!D17</f>
        <v>8</v>
      </c>
      <c r="E16" s="119">
        <v>221</v>
      </c>
      <c r="F16" s="52">
        <f t="shared" si="0"/>
        <v>229</v>
      </c>
      <c r="G16" s="133" t="s">
        <v>104</v>
      </c>
    </row>
    <row r="17" spans="1:7" ht="21.75" customHeight="1" thickBot="1">
      <c r="A17" s="41">
        <v>8</v>
      </c>
      <c r="B17" s="118" t="str">
        <f>Rezultāti!B28</f>
        <v>Ivars Lauris</v>
      </c>
      <c r="C17" s="119" t="s">
        <v>61</v>
      </c>
      <c r="D17" s="120">
        <f>Rezultāti!D28</f>
        <v>0</v>
      </c>
      <c r="E17" s="119">
        <v>266</v>
      </c>
      <c r="F17" s="52">
        <f t="shared" si="0"/>
        <v>266</v>
      </c>
      <c r="G17" s="133" t="s">
        <v>104</v>
      </c>
    </row>
    <row r="18" spans="1:7" ht="21.75" customHeight="1" thickBot="1">
      <c r="A18" s="41">
        <v>9</v>
      </c>
      <c r="B18" s="118" t="str">
        <f>Rezultāti!B21</f>
        <v>Dmitrijs Dumcevs</v>
      </c>
      <c r="C18" s="119" t="s">
        <v>54</v>
      </c>
      <c r="D18" s="120">
        <f>Rezultāti!D21</f>
        <v>0</v>
      </c>
      <c r="E18" s="119">
        <v>180</v>
      </c>
      <c r="F18" s="52">
        <f t="shared" si="0"/>
        <v>180</v>
      </c>
      <c r="G18" s="133" t="s">
        <v>104</v>
      </c>
    </row>
    <row r="19" spans="1:7" ht="21.75" customHeight="1" thickBot="1">
      <c r="A19" s="41">
        <v>10</v>
      </c>
      <c r="B19" s="118" t="str">
        <f>Rezultāti!B4</f>
        <v>Juris Olengovičs</v>
      </c>
      <c r="C19" s="119" t="s">
        <v>55</v>
      </c>
      <c r="D19" s="120">
        <f>Rezultāti!D4</f>
        <v>0</v>
      </c>
      <c r="E19" s="119">
        <v>166</v>
      </c>
      <c r="F19" s="52">
        <f t="shared" si="0"/>
        <v>166</v>
      </c>
      <c r="G19" s="133" t="s">
        <v>104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topLeftCell="A9" zoomScale="110" zoomScaleNormal="75" workbookViewId="0">
      <selection activeCell="G12" sqref="G12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80</v>
      </c>
      <c r="F9" s="44" t="s">
        <v>10</v>
      </c>
    </row>
    <row r="10" spans="1:6" ht="21.75" customHeight="1" thickBot="1">
      <c r="A10" s="71">
        <v>1</v>
      </c>
      <c r="B10" s="118" t="str">
        <f>Rezultāti!B5</f>
        <v>Maksims Gerasimenko</v>
      </c>
      <c r="C10" s="119" t="s">
        <v>56</v>
      </c>
      <c r="D10" s="120">
        <f>Rezultāti!D5</f>
        <v>0</v>
      </c>
      <c r="E10" s="119">
        <v>259</v>
      </c>
      <c r="F10" s="52">
        <f t="shared" ref="F10:F21" si="0">SUM(D10:E10)</f>
        <v>259</v>
      </c>
    </row>
    <row r="11" spans="1:6" ht="21.75" customHeight="1" thickBot="1">
      <c r="A11" s="72">
        <v>2</v>
      </c>
      <c r="B11" s="118" t="str">
        <f>Rezultāti!B23</f>
        <v>Tomass Tereščenko</v>
      </c>
      <c r="C11" s="119" t="s">
        <v>75</v>
      </c>
      <c r="D11" s="120">
        <f>Rezultāti!D23</f>
        <v>8</v>
      </c>
      <c r="E11" s="119">
        <v>243</v>
      </c>
      <c r="F11" s="52">
        <f t="shared" si="0"/>
        <v>251</v>
      </c>
    </row>
    <row r="12" spans="1:6" ht="21.75" customHeight="1" thickTop="1" thickBot="1">
      <c r="A12" s="45">
        <v>3</v>
      </c>
      <c r="B12" s="118" t="str">
        <f>Rezultāti!B19</f>
        <v>Vladislavs Saveljevs</v>
      </c>
      <c r="C12" s="119" t="s">
        <v>78</v>
      </c>
      <c r="D12" s="120">
        <f>Rezultāti!D19</f>
        <v>0</v>
      </c>
      <c r="E12" s="119">
        <v>226</v>
      </c>
      <c r="F12" s="52">
        <f t="shared" si="0"/>
        <v>226</v>
      </c>
    </row>
    <row r="13" spans="1:6" ht="21.75" customHeight="1" thickBot="1">
      <c r="A13" s="41">
        <v>4</v>
      </c>
      <c r="B13" s="118" t="str">
        <f>Rezultāti!B15</f>
        <v>Valerijs Nizkodubovs</v>
      </c>
      <c r="C13" s="119" t="s">
        <v>59</v>
      </c>
      <c r="D13" s="120">
        <f>Rezultāti!D15</f>
        <v>0</v>
      </c>
      <c r="E13" s="119">
        <v>224</v>
      </c>
      <c r="F13" s="52">
        <f t="shared" si="0"/>
        <v>224</v>
      </c>
    </row>
    <row r="14" spans="1:6" ht="21.75" customHeight="1" thickBot="1">
      <c r="A14" s="41">
        <v>5</v>
      </c>
      <c r="B14" s="118" t="str">
        <f>Rezultāti!B13</f>
        <v>Mārtiņš Vilnis</v>
      </c>
      <c r="C14" s="119" t="s">
        <v>58</v>
      </c>
      <c r="D14" s="120">
        <f>Rezultāti!D13</f>
        <v>0</v>
      </c>
      <c r="E14" s="119">
        <v>219</v>
      </c>
      <c r="F14" s="52">
        <f t="shared" si="0"/>
        <v>219</v>
      </c>
    </row>
    <row r="15" spans="1:6" ht="21.75" customHeight="1" thickBot="1">
      <c r="A15" s="41">
        <v>6</v>
      </c>
      <c r="B15" s="118" t="str">
        <f>Rezultāti!B25</f>
        <v>Jurijs Dumcevs</v>
      </c>
      <c r="C15" s="119" t="s">
        <v>53</v>
      </c>
      <c r="D15" s="120">
        <f>Rezultāti!D25</f>
        <v>0</v>
      </c>
      <c r="E15" s="119">
        <v>217</v>
      </c>
      <c r="F15" s="52">
        <f t="shared" si="0"/>
        <v>217</v>
      </c>
    </row>
    <row r="16" spans="1:6" ht="21.75" customHeight="1" thickBot="1">
      <c r="A16" s="41">
        <v>7</v>
      </c>
      <c r="B16" s="118" t="str">
        <f>Rezultāti!B4</f>
        <v>Juris Olengovičs</v>
      </c>
      <c r="C16" s="119" t="s">
        <v>57</v>
      </c>
      <c r="D16" s="120">
        <f>Rezultāti!D4</f>
        <v>0</v>
      </c>
      <c r="E16" s="119">
        <v>198</v>
      </c>
      <c r="F16" s="52">
        <f t="shared" si="0"/>
        <v>198</v>
      </c>
    </row>
    <row r="17" spans="1:6" ht="21.75" customHeight="1" thickBot="1">
      <c r="A17" s="41">
        <v>8</v>
      </c>
      <c r="B17" s="118" t="str">
        <f>Rezultāti!B21</f>
        <v>Dmitrijs Dumcevs</v>
      </c>
      <c r="C17" s="119" t="s">
        <v>61</v>
      </c>
      <c r="D17" s="120">
        <f>Rezultāti!D21</f>
        <v>0</v>
      </c>
      <c r="E17" s="119">
        <v>196</v>
      </c>
      <c r="F17" s="52">
        <f t="shared" si="0"/>
        <v>196</v>
      </c>
    </row>
    <row r="18" spans="1:6" ht="21.75" customHeight="1" thickBot="1">
      <c r="A18" s="41">
        <v>9</v>
      </c>
      <c r="B18" s="118" t="str">
        <f>Rezultāti!B10</f>
        <v>Sigutis Briedis</v>
      </c>
      <c r="C18" s="119" t="s">
        <v>76</v>
      </c>
      <c r="D18" s="120">
        <f>Rezultāti!D10</f>
        <v>0</v>
      </c>
      <c r="E18" s="119">
        <v>173</v>
      </c>
      <c r="F18" s="52">
        <f t="shared" si="0"/>
        <v>173</v>
      </c>
    </row>
    <row r="19" spans="1:6" ht="21.75" customHeight="1" thickBot="1">
      <c r="A19" s="41">
        <v>10</v>
      </c>
      <c r="B19" s="118" t="str">
        <f>Rezultāti!B20</f>
        <v>Toms Blumbergs</v>
      </c>
      <c r="C19" s="119" t="s">
        <v>74</v>
      </c>
      <c r="D19" s="120">
        <f>Rezultāti!D20</f>
        <v>0</v>
      </c>
      <c r="E19" s="119">
        <v>165</v>
      </c>
      <c r="F19" s="52">
        <f t="shared" si="0"/>
        <v>165</v>
      </c>
    </row>
    <row r="20" spans="1:6" ht="21.75" customHeight="1" thickBot="1">
      <c r="A20" s="41">
        <v>11</v>
      </c>
      <c r="B20" s="118" t="str">
        <f>Rezultāti!B8</f>
        <v>Rihards Čatrauskis</v>
      </c>
      <c r="C20" s="119" t="s">
        <v>62</v>
      </c>
      <c r="D20" s="120">
        <f>Rezultāti!D8</f>
        <v>0</v>
      </c>
      <c r="E20" s="119">
        <v>157</v>
      </c>
      <c r="F20" s="52">
        <f t="shared" si="0"/>
        <v>157</v>
      </c>
    </row>
    <row r="21" spans="1:6" ht="21.75" customHeight="1" thickBot="1">
      <c r="A21" s="41">
        <v>12</v>
      </c>
      <c r="B21" s="118" t="str">
        <f>Rezultāti!B16</f>
        <v>Artūrs Zavjalovs</v>
      </c>
      <c r="C21" s="119" t="s">
        <v>64</v>
      </c>
      <c r="D21" s="120">
        <f>Rezultāti!D16</f>
        <v>0</v>
      </c>
      <c r="E21" s="119">
        <v>142</v>
      </c>
      <c r="F21" s="52">
        <f t="shared" si="0"/>
        <v>142</v>
      </c>
    </row>
  </sheetData>
  <phoneticPr fontId="21" type="noConversion"/>
  <printOptions horizontalCentered="1"/>
  <pageMargins left="0.15748031496062992" right="0.15748031496062992" top="0.43307086614173229" bottom="0.15748031496062992" header="0.15748031496062992" footer="0.1574803149606299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opLeftCell="A6" workbookViewId="0">
      <selection activeCell="I8" sqref="I8"/>
    </sheetView>
  </sheetViews>
  <sheetFormatPr defaultColWidth="9.109375" defaultRowHeight="13.2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7" customWidth="1"/>
    <col min="10" max="16384" width="9.109375" style="7"/>
  </cols>
  <sheetData>
    <row r="1" spans="2:9" ht="15.6">
      <c r="E1" s="6"/>
    </row>
    <row r="2" spans="2:9" ht="15.6">
      <c r="B2" s="18"/>
      <c r="C2" s="19"/>
      <c r="D2" s="74"/>
      <c r="E2" s="22"/>
      <c r="F2" s="19"/>
      <c r="G2" s="19"/>
      <c r="H2" s="16"/>
      <c r="I2" s="16"/>
    </row>
    <row r="3" spans="2:9" ht="15">
      <c r="B3" s="18"/>
      <c r="C3" s="19"/>
      <c r="D3" s="74"/>
      <c r="E3" s="19"/>
      <c r="F3" s="19"/>
      <c r="G3" s="19"/>
      <c r="H3" s="10"/>
    </row>
    <row r="4" spans="2:9" ht="15">
      <c r="B4" s="18"/>
      <c r="C4" s="19"/>
      <c r="D4" s="74"/>
      <c r="E4" s="19"/>
      <c r="F4" s="19"/>
      <c r="G4" s="19"/>
      <c r="H4" s="10"/>
    </row>
    <row r="5" spans="2:9" ht="15.6" thickBot="1">
      <c r="B5" s="18"/>
      <c r="C5" s="19"/>
      <c r="D5" s="74"/>
      <c r="E5" s="19"/>
      <c r="F5" s="19"/>
      <c r="G5" s="19"/>
      <c r="H5" s="10"/>
    </row>
    <row r="6" spans="2:9" ht="15.6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</row>
    <row r="7" spans="2:9" ht="22.5" customHeight="1">
      <c r="B7" s="38">
        <v>1</v>
      </c>
      <c r="C7" s="138" t="s">
        <v>92</v>
      </c>
      <c r="D7" s="139">
        <v>8</v>
      </c>
      <c r="E7" s="139">
        <v>260</v>
      </c>
      <c r="F7" s="140">
        <f>SUM(D7:E7)</f>
        <v>268</v>
      </c>
      <c r="G7" s="19"/>
      <c r="H7" s="10"/>
    </row>
    <row r="8" spans="2:9" ht="22.5" customHeight="1" thickBot="1">
      <c r="B8" s="39">
        <v>2</v>
      </c>
      <c r="C8" s="141" t="str">
        <f>'Rezultātu lapa'!B4</f>
        <v>Martiņš Martinsons</v>
      </c>
      <c r="D8" s="142">
        <v>0</v>
      </c>
      <c r="E8" s="142">
        <v>219</v>
      </c>
      <c r="F8" s="143">
        <f>SUM(D8:E8)</f>
        <v>219</v>
      </c>
      <c r="G8" s="19"/>
      <c r="H8" s="10"/>
    </row>
    <row r="9" spans="2:9" ht="22.5" hidden="1" customHeight="1" thickBot="1">
      <c r="B9" s="104">
        <v>3</v>
      </c>
      <c r="C9" s="105"/>
      <c r="D9" s="106"/>
      <c r="E9" s="106"/>
      <c r="F9" s="107">
        <f>SUM(D9:E9)</f>
        <v>0</v>
      </c>
      <c r="G9" s="19"/>
      <c r="H9" s="10"/>
    </row>
    <row r="10" spans="2:9" ht="15.6" thickBot="1">
      <c r="B10" s="18"/>
      <c r="C10" s="19"/>
      <c r="D10" s="74"/>
      <c r="E10" s="19"/>
      <c r="F10" s="19"/>
      <c r="G10" s="19"/>
      <c r="H10" s="10"/>
    </row>
    <row r="11" spans="2:9" ht="15.6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</row>
    <row r="12" spans="2:9" ht="21">
      <c r="B12" s="125"/>
      <c r="C12" s="109" t="str">
        <f>C20</f>
        <v>Baiba Buša</v>
      </c>
      <c r="D12" s="122">
        <v>8</v>
      </c>
      <c r="E12" s="108">
        <v>205</v>
      </c>
      <c r="F12" s="86">
        <f>SUM(D12:E12)</f>
        <v>213</v>
      </c>
      <c r="G12" s="19"/>
      <c r="H12" s="12"/>
    </row>
    <row r="13" spans="2:9" ht="24.6">
      <c r="B13" s="38">
        <v>3</v>
      </c>
      <c r="C13" s="134" t="str">
        <f>'Rezultātu lapa'!B5</f>
        <v>Edgars Poišs</v>
      </c>
      <c r="D13" s="135">
        <v>0</v>
      </c>
      <c r="E13" s="136">
        <v>211</v>
      </c>
      <c r="F13" s="137">
        <f>SUM(D13:E13)</f>
        <v>211</v>
      </c>
      <c r="G13" s="19"/>
      <c r="H13" s="12"/>
    </row>
    <row r="14" spans="2:9" ht="24.6">
      <c r="B14" s="38">
        <v>4</v>
      </c>
      <c r="C14" s="109" t="str">
        <f>C18</f>
        <v>Ivars Lauris</v>
      </c>
      <c r="D14" s="122">
        <v>0</v>
      </c>
      <c r="E14" s="108">
        <v>208</v>
      </c>
      <c r="F14" s="86">
        <f>SUM(D14:E14)</f>
        <v>208</v>
      </c>
      <c r="G14" s="19"/>
      <c r="H14" s="12"/>
    </row>
    <row r="15" spans="2:9" ht="25.2" thickBot="1">
      <c r="B15" s="39">
        <v>5</v>
      </c>
      <c r="C15" s="102" t="str">
        <f>C19</f>
        <v>Maksims Gerasimenko</v>
      </c>
      <c r="D15" s="124">
        <v>0</v>
      </c>
      <c r="E15" s="126">
        <v>176</v>
      </c>
      <c r="F15" s="127">
        <f>SUM(D15:E15)</f>
        <v>176</v>
      </c>
      <c r="G15" s="19"/>
      <c r="H15" s="12"/>
    </row>
    <row r="16" spans="2:9" ht="22.5" customHeight="1" thickBot="1">
      <c r="B16" s="18"/>
      <c r="C16" s="19"/>
      <c r="D16" s="74"/>
      <c r="E16" s="19"/>
      <c r="F16" s="19"/>
      <c r="G16" s="19"/>
      <c r="H16" s="10"/>
    </row>
    <row r="17" spans="2:8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</row>
    <row r="18" spans="2:8" ht="22.5" customHeight="1">
      <c r="B18" s="40"/>
      <c r="C18" s="100" t="str">
        <f>'Rezultātu lapa'!B7</f>
        <v>Ivars Lauris</v>
      </c>
      <c r="D18" s="121">
        <v>0</v>
      </c>
      <c r="E18" s="101">
        <v>230</v>
      </c>
      <c r="F18" s="66">
        <f t="shared" ref="F18:F23" si="0">SUM(E18+D18)</f>
        <v>230</v>
      </c>
      <c r="G18" s="19"/>
      <c r="H18" s="10"/>
    </row>
    <row r="19" spans="2:8" ht="24.6">
      <c r="B19" s="40"/>
      <c r="C19" s="100" t="str">
        <f>Desperado!B10</f>
        <v>Maksims Gerasimenko</v>
      </c>
      <c r="D19" s="121">
        <v>0</v>
      </c>
      <c r="E19" s="101">
        <v>220</v>
      </c>
      <c r="F19" s="66">
        <f t="shared" si="0"/>
        <v>220</v>
      </c>
      <c r="G19" s="19"/>
      <c r="H19" s="10"/>
    </row>
    <row r="20" spans="2:8" ht="24.6">
      <c r="B20" s="40"/>
      <c r="C20" s="100" t="str">
        <f>'Rezultātu lapa'!B6</f>
        <v>Baiba Buša</v>
      </c>
      <c r="D20" s="121">
        <v>8</v>
      </c>
      <c r="E20" s="101">
        <v>201</v>
      </c>
      <c r="F20" s="66">
        <f t="shared" si="0"/>
        <v>209</v>
      </c>
      <c r="G20" s="19"/>
      <c r="H20" s="10"/>
    </row>
    <row r="21" spans="2:8" ht="22.5" customHeight="1">
      <c r="B21" s="67" t="s">
        <v>19</v>
      </c>
      <c r="C21" s="100" t="str">
        <f>'Rezultātu lapa'!B8</f>
        <v>Matīss Murnieks</v>
      </c>
      <c r="D21" s="121">
        <v>0</v>
      </c>
      <c r="E21" s="101">
        <v>201</v>
      </c>
      <c r="F21" s="66">
        <f t="shared" si="0"/>
        <v>201</v>
      </c>
      <c r="G21" s="19"/>
      <c r="H21" s="10"/>
    </row>
    <row r="22" spans="2:8" ht="22.5" customHeight="1">
      <c r="B22" s="67" t="s">
        <v>20</v>
      </c>
      <c r="C22" s="100" t="str">
        <f>'Rezultātu lapa'!B9</f>
        <v>Toms Pultraks</v>
      </c>
      <c r="D22" s="121">
        <v>0</v>
      </c>
      <c r="E22" s="101">
        <v>198</v>
      </c>
      <c r="F22" s="66">
        <f t="shared" si="0"/>
        <v>198</v>
      </c>
      <c r="G22" s="19"/>
      <c r="H22" s="10"/>
    </row>
    <row r="23" spans="2:8" ht="22.5" customHeight="1" thickBot="1">
      <c r="B23" s="70" t="s">
        <v>18</v>
      </c>
      <c r="C23" s="102" t="str">
        <f>Desperado!B11</f>
        <v>Tomass Tereščenko</v>
      </c>
      <c r="D23" s="123">
        <v>8</v>
      </c>
      <c r="E23" s="103">
        <v>174</v>
      </c>
      <c r="F23" s="73">
        <f t="shared" si="0"/>
        <v>182</v>
      </c>
      <c r="G23" s="19"/>
      <c r="H23" s="10"/>
    </row>
    <row r="24" spans="2:8" ht="22.5" customHeight="1">
      <c r="B24" s="18"/>
      <c r="C24" s="19"/>
      <c r="D24" s="74"/>
      <c r="E24" s="19"/>
      <c r="F24" s="19"/>
      <c r="G24" s="19"/>
      <c r="H24" s="10"/>
    </row>
    <row r="25" spans="2:8" ht="22.5" customHeight="1">
      <c r="B25" s="18"/>
      <c r="C25" s="19"/>
      <c r="D25" s="74"/>
      <c r="E25" s="19"/>
      <c r="F25" s="19"/>
      <c r="G25" s="19"/>
      <c r="H25" s="10"/>
    </row>
    <row r="26" spans="2:8" ht="22.5" customHeight="1">
      <c r="B26" s="18"/>
      <c r="C26" s="23"/>
      <c r="D26" s="75"/>
      <c r="E26" s="22"/>
      <c r="F26" s="22"/>
      <c r="G26" s="19"/>
      <c r="H26" s="10"/>
    </row>
    <row r="27" spans="2:8" ht="15">
      <c r="G27" s="19"/>
      <c r="H27" s="10"/>
    </row>
    <row r="28" spans="2:8" ht="15">
      <c r="G28" s="19"/>
      <c r="H28" s="10"/>
    </row>
    <row r="29" spans="2:8" ht="15">
      <c r="G29" s="19"/>
      <c r="H29" s="10"/>
    </row>
    <row r="30" spans="2:8" ht="15">
      <c r="H30" s="10"/>
    </row>
    <row r="32" spans="2:8" ht="15">
      <c r="G32" s="9"/>
      <c r="H32" s="10"/>
    </row>
    <row r="33" spans="2:8" ht="15">
      <c r="B33" s="9"/>
      <c r="C33" s="17"/>
      <c r="D33" s="10"/>
      <c r="E33" s="10"/>
      <c r="G33" s="9"/>
      <c r="H33" s="10"/>
    </row>
    <row r="34" spans="2:8" ht="15">
      <c r="B34" s="9"/>
      <c r="C34" s="17"/>
      <c r="D34" s="10"/>
      <c r="E34" s="10"/>
      <c r="G34" s="11"/>
      <c r="H34" s="12"/>
    </row>
    <row r="35" spans="2:8" ht="15">
      <c r="B35" s="9"/>
      <c r="C35" s="17"/>
      <c r="D35" s="10"/>
      <c r="E35" s="10"/>
      <c r="G35" s="11"/>
      <c r="H35" s="12"/>
    </row>
    <row r="36" spans="2:8" ht="15">
      <c r="B36" s="9"/>
      <c r="C36" s="17"/>
      <c r="D36" s="10"/>
      <c r="E36" s="10"/>
      <c r="G36" s="9"/>
      <c r="H36" s="10"/>
    </row>
    <row r="37" spans="2:8" ht="15">
      <c r="B37" s="9"/>
      <c r="C37" s="17"/>
      <c r="D37" s="10"/>
      <c r="E37" s="10"/>
      <c r="G37" s="9"/>
      <c r="H37" s="10"/>
    </row>
    <row r="38" spans="2:8" ht="15">
      <c r="B38" s="9"/>
      <c r="C38" s="17"/>
      <c r="D38" s="10"/>
      <c r="E38" s="10"/>
      <c r="G38" s="9"/>
      <c r="H38" s="10"/>
    </row>
    <row r="39" spans="2:8" ht="15">
      <c r="B39" s="9"/>
      <c r="C39" s="17"/>
      <c r="D39" s="10"/>
      <c r="E39" s="10"/>
      <c r="G39" s="9"/>
      <c r="H39" s="10"/>
    </row>
    <row r="40" spans="2:8" ht="15">
      <c r="B40" s="9"/>
      <c r="C40" s="17"/>
      <c r="D40" s="10"/>
      <c r="E40" s="10"/>
      <c r="G40" s="9"/>
      <c r="H40" s="10"/>
    </row>
    <row r="41" spans="2:8" ht="15">
      <c r="B41" s="9"/>
      <c r="C41" s="17"/>
      <c r="D41" s="10"/>
      <c r="E41" s="10"/>
      <c r="G41" s="9"/>
      <c r="H41" s="12"/>
    </row>
    <row r="42" spans="2:8" ht="15">
      <c r="B42" s="9"/>
      <c r="C42" s="17"/>
      <c r="D42" s="10"/>
      <c r="E42" s="10"/>
      <c r="G42" s="9"/>
      <c r="H42" s="10"/>
    </row>
    <row r="43" spans="2:8" ht="15">
      <c r="B43" s="9"/>
      <c r="C43" s="17"/>
      <c r="D43" s="10"/>
      <c r="E43" s="10"/>
      <c r="G43" s="9"/>
      <c r="H43" s="10"/>
    </row>
    <row r="44" spans="2:8" ht="15">
      <c r="B44" s="9"/>
      <c r="C44" s="17"/>
      <c r="D44" s="10"/>
      <c r="E44" s="10"/>
      <c r="G44" s="9"/>
      <c r="H44" s="10"/>
    </row>
    <row r="45" spans="2:8" ht="15">
      <c r="B45" s="9"/>
      <c r="C45" s="17"/>
      <c r="D45" s="10"/>
      <c r="E45" s="10"/>
      <c r="G45" s="9"/>
      <c r="H45" s="10"/>
    </row>
    <row r="46" spans="2:8" ht="15">
      <c r="B46" s="9"/>
      <c r="C46" s="17"/>
      <c r="D46" s="10"/>
      <c r="E46" s="10"/>
      <c r="G46" s="9"/>
      <c r="H46" s="10"/>
    </row>
    <row r="47" spans="2:8" ht="15">
      <c r="B47" s="9"/>
      <c r="C47" s="17"/>
      <c r="D47" s="10"/>
      <c r="E47" s="10"/>
      <c r="G47" s="9"/>
      <c r="H47" s="10"/>
    </row>
    <row r="48" spans="2:8" ht="15">
      <c r="B48" s="9"/>
      <c r="C48" s="17"/>
      <c r="D48" s="10"/>
      <c r="E48" s="10"/>
      <c r="G48" s="9"/>
      <c r="H48" s="10"/>
    </row>
    <row r="49" spans="2:8" ht="15">
      <c r="B49" s="9"/>
      <c r="C49" s="17"/>
      <c r="D49" s="10"/>
      <c r="E49" s="10"/>
      <c r="G49" s="9"/>
      <c r="H49" s="10"/>
    </row>
    <row r="50" spans="2:8" ht="15">
      <c r="B50" s="9"/>
      <c r="C50" s="17"/>
      <c r="D50" s="10"/>
      <c r="E50" s="10"/>
      <c r="G50" s="9"/>
      <c r="H50" s="12"/>
    </row>
    <row r="51" spans="2:8" ht="15">
      <c r="B51" s="9"/>
      <c r="C51" s="17"/>
      <c r="D51" s="10"/>
      <c r="E51" s="10"/>
      <c r="G51" s="9"/>
      <c r="H51" s="10"/>
    </row>
    <row r="52" spans="2:8" ht="15">
      <c r="B52" s="9"/>
      <c r="C52" s="17"/>
      <c r="D52" s="10"/>
      <c r="E52" s="10"/>
      <c r="G52" s="9"/>
      <c r="H52" s="10"/>
    </row>
    <row r="53" spans="2:8" ht="15">
      <c r="B53" s="9"/>
      <c r="C53" s="17"/>
      <c r="D53" s="10"/>
      <c r="E53" s="10"/>
      <c r="G53" s="9"/>
      <c r="H53" s="10"/>
    </row>
    <row r="54" spans="2:8" ht="15">
      <c r="B54" s="9"/>
      <c r="C54" s="17"/>
      <c r="D54" s="10"/>
      <c r="E54" s="10"/>
      <c r="G54" s="9"/>
      <c r="H54" s="10"/>
    </row>
    <row r="55" spans="2:8" ht="15">
      <c r="B55" s="9"/>
      <c r="C55" s="17"/>
      <c r="D55" s="10"/>
      <c r="E55" s="10"/>
      <c r="G55" s="9"/>
      <c r="H55" s="10"/>
    </row>
    <row r="56" spans="2:8" ht="15">
      <c r="B56" s="9"/>
      <c r="C56" s="17"/>
      <c r="D56" s="10"/>
      <c r="E56" s="10"/>
      <c r="G56" s="9"/>
      <c r="H56" s="10"/>
    </row>
    <row r="57" spans="2:8" ht="15">
      <c r="B57" s="9"/>
      <c r="C57" s="17"/>
      <c r="D57" s="10"/>
      <c r="E57" s="10"/>
      <c r="G57" s="9"/>
      <c r="H57" s="10"/>
    </row>
    <row r="58" spans="2:8" ht="15">
      <c r="B58" s="9"/>
      <c r="C58" s="17"/>
      <c r="D58" s="10"/>
      <c r="E58" s="10"/>
      <c r="G58" s="9"/>
      <c r="H58" s="10"/>
    </row>
    <row r="59" spans="2:8" ht="15">
      <c r="B59" s="9"/>
      <c r="C59" s="17"/>
      <c r="D59" s="10"/>
      <c r="E59" s="10"/>
      <c r="G59" s="9"/>
      <c r="H59" s="10"/>
    </row>
    <row r="60" spans="2:8" ht="15">
      <c r="B60" s="9"/>
      <c r="C60" s="17"/>
      <c r="D60" s="10"/>
      <c r="E60" s="10"/>
      <c r="G60" s="9"/>
      <c r="H60" s="10"/>
    </row>
    <row r="61" spans="2:8" ht="15">
      <c r="B61" s="9"/>
      <c r="C61" s="17"/>
      <c r="D61" s="10"/>
      <c r="E61" s="10"/>
      <c r="G61" s="9"/>
      <c r="H61" s="10"/>
    </row>
    <row r="62" spans="2:8" ht="15">
      <c r="B62" s="9"/>
      <c r="C62" s="17"/>
      <c r="D62" s="10"/>
      <c r="E62" s="10"/>
      <c r="G62" s="9"/>
      <c r="H62" s="12"/>
    </row>
    <row r="63" spans="2:8" ht="15">
      <c r="B63" s="9"/>
      <c r="C63" s="17"/>
      <c r="D63" s="10"/>
      <c r="E63" s="10"/>
      <c r="G63" s="17"/>
      <c r="H63" s="10"/>
    </row>
    <row r="64" spans="2:8" ht="15">
      <c r="B64" s="9"/>
      <c r="C64" s="17"/>
      <c r="D64" s="10"/>
      <c r="E64" s="10"/>
    </row>
    <row r="65" spans="2:8" ht="15">
      <c r="B65" s="9"/>
      <c r="C65" s="17"/>
      <c r="D65" s="10"/>
      <c r="E65" s="10"/>
      <c r="G65" s="17"/>
      <c r="H65" s="10"/>
    </row>
    <row r="66" spans="2:8" ht="15">
      <c r="B66" s="9"/>
      <c r="C66" s="17"/>
      <c r="D66" s="10"/>
      <c r="E66" s="10"/>
      <c r="G66" s="17"/>
      <c r="H66" s="10"/>
    </row>
    <row r="67" spans="2:8" ht="15">
      <c r="B67" s="9"/>
      <c r="C67" s="17"/>
      <c r="D67" s="10"/>
      <c r="E67" s="10"/>
      <c r="G67" s="17"/>
      <c r="H67" s="10"/>
    </row>
    <row r="68" spans="2:8" ht="15">
      <c r="B68" s="9"/>
      <c r="C68" s="17"/>
      <c r="D68" s="10"/>
      <c r="E68" s="10"/>
    </row>
    <row r="69" spans="2:8" ht="15">
      <c r="B69" s="9"/>
      <c r="C69" s="17"/>
      <c r="D69" s="10"/>
      <c r="E69" s="10"/>
      <c r="G69" s="17"/>
      <c r="H69" s="10"/>
    </row>
    <row r="70" spans="2:8" ht="15">
      <c r="B70" s="9"/>
      <c r="C70" s="17"/>
      <c r="D70" s="10"/>
      <c r="E70" s="10"/>
      <c r="H70" s="12"/>
    </row>
    <row r="71" spans="2:8" ht="15">
      <c r="B71" s="9"/>
      <c r="C71" s="17"/>
      <c r="D71" s="10"/>
      <c r="E71" s="10"/>
      <c r="G71" s="17"/>
      <c r="H71" s="10"/>
    </row>
    <row r="72" spans="2:8" ht="15">
      <c r="B72" s="9"/>
      <c r="C72" s="17"/>
      <c r="D72" s="10"/>
      <c r="E72" s="10"/>
      <c r="G72" s="17"/>
      <c r="H72" s="10"/>
    </row>
    <row r="73" spans="2:8" ht="15">
      <c r="B73" s="9"/>
      <c r="C73" s="17"/>
      <c r="D73" s="10"/>
      <c r="E73" s="10"/>
      <c r="G73" s="17"/>
      <c r="H73" s="10"/>
    </row>
    <row r="74" spans="2:8" ht="15">
      <c r="B74" s="9"/>
      <c r="C74" s="17"/>
      <c r="D74" s="10"/>
      <c r="E74" s="10"/>
      <c r="G74" s="17"/>
      <c r="H74" s="10"/>
    </row>
    <row r="75" spans="2:8" ht="15">
      <c r="B75" s="9"/>
      <c r="C75" s="17"/>
      <c r="D75" s="10"/>
      <c r="E75" s="10"/>
      <c r="G75" s="17"/>
      <c r="H75" s="10"/>
    </row>
    <row r="76" spans="2:8" ht="15">
      <c r="B76" s="9"/>
      <c r="C76" s="17"/>
      <c r="D76" s="10"/>
      <c r="E76" s="10"/>
      <c r="G76" s="17"/>
      <c r="H76" s="10"/>
    </row>
    <row r="77" spans="2:8" ht="15">
      <c r="B77" s="9"/>
      <c r="C77" s="17"/>
      <c r="D77" s="10"/>
      <c r="E77" s="10"/>
      <c r="G77" s="17"/>
      <c r="H77" s="10"/>
    </row>
    <row r="78" spans="2:8" ht="15">
      <c r="B78" s="9"/>
      <c r="C78" s="17"/>
      <c r="D78" s="10"/>
      <c r="E78" s="10"/>
    </row>
    <row r="79" spans="2:8" ht="15">
      <c r="B79" s="9"/>
      <c r="C79" s="17"/>
      <c r="D79" s="10"/>
      <c r="E79" s="10"/>
    </row>
    <row r="80" spans="2:8" ht="15">
      <c r="B80" s="9"/>
      <c r="C80" s="17"/>
      <c r="D80" s="10"/>
      <c r="E80" s="10"/>
    </row>
    <row r="81" spans="2:5" ht="15">
      <c r="B81" s="9"/>
      <c r="C81" s="17"/>
      <c r="D81" s="10"/>
      <c r="E81" s="10"/>
    </row>
    <row r="82" spans="2:5" ht="15">
      <c r="B82" s="9"/>
      <c r="C82" s="17"/>
      <c r="D82" s="10"/>
      <c r="E82" s="10"/>
    </row>
    <row r="83" spans="2:5" ht="15">
      <c r="B83" s="9"/>
      <c r="C83" s="17"/>
      <c r="D83" s="10"/>
      <c r="E83" s="10"/>
    </row>
    <row r="84" spans="2:5" ht="15">
      <c r="B84" s="9"/>
      <c r="C84" s="17"/>
      <c r="D84" s="10"/>
      <c r="E84" s="10"/>
    </row>
    <row r="85" spans="2:5" ht="15">
      <c r="B85" s="9"/>
      <c r="C85" s="17"/>
      <c r="D85" s="10"/>
      <c r="E85" s="10"/>
    </row>
    <row r="86" spans="2:5" ht="15">
      <c r="B86" s="9"/>
      <c r="C86" s="17"/>
      <c r="D86" s="10"/>
      <c r="E86" s="10"/>
    </row>
    <row r="87" spans="2:5" ht="15">
      <c r="B87" s="9"/>
      <c r="C87" s="17"/>
      <c r="D87" s="10"/>
      <c r="E87" s="10"/>
    </row>
    <row r="88" spans="2:5" ht="15">
      <c r="B88" s="9"/>
      <c r="C88" s="17"/>
      <c r="D88" s="10"/>
      <c r="E88" s="10"/>
    </row>
    <row r="89" spans="2:5" ht="15">
      <c r="B89" s="9"/>
      <c r="C89" s="17"/>
      <c r="D89" s="10"/>
      <c r="E89" s="10"/>
    </row>
    <row r="90" spans="2:5" ht="15">
      <c r="B90" s="9"/>
      <c r="C90" s="17"/>
      <c r="D90" s="10"/>
      <c r="E90" s="10"/>
    </row>
    <row r="91" spans="2:5" ht="15">
      <c r="B91" s="9"/>
      <c r="C91" s="17"/>
      <c r="D91" s="10"/>
      <c r="E91" s="10"/>
    </row>
    <row r="92" spans="2:5" ht="15">
      <c r="B92" s="9"/>
      <c r="C92" s="17"/>
      <c r="D92" s="10"/>
      <c r="E92" s="10"/>
    </row>
    <row r="93" spans="2:5" ht="15">
      <c r="B93" s="9"/>
      <c r="C93" s="17"/>
      <c r="D93" s="10"/>
      <c r="E93" s="10"/>
    </row>
    <row r="94" spans="2:5" ht="15">
      <c r="B94" s="9"/>
      <c r="C94" s="17"/>
      <c r="D94" s="10"/>
      <c r="E94" s="10"/>
    </row>
    <row r="95" spans="2:5" ht="15">
      <c r="B95" s="9"/>
      <c r="C95" s="17"/>
      <c r="D95" s="10"/>
      <c r="E95" s="10"/>
    </row>
    <row r="96" spans="2:5" ht="15">
      <c r="B96" s="9"/>
      <c r="C96" s="17"/>
      <c r="D96" s="10"/>
      <c r="E96" s="10"/>
    </row>
    <row r="97" spans="2:5" ht="15">
      <c r="B97" s="9"/>
      <c r="C97" s="17"/>
      <c r="D97" s="10"/>
      <c r="E97" s="10"/>
    </row>
    <row r="98" spans="2:5" ht="15">
      <c r="B98" s="9"/>
      <c r="C98" s="17"/>
      <c r="D98" s="10"/>
      <c r="E98" s="10"/>
    </row>
    <row r="99" spans="2:5" ht="15">
      <c r="B99" s="9"/>
      <c r="C99" s="17"/>
      <c r="D99" s="10"/>
      <c r="E99" s="10"/>
    </row>
    <row r="100" spans="2:5" ht="15">
      <c r="B100" s="9"/>
      <c r="C100" s="17"/>
      <c r="D100" s="10"/>
      <c r="E100" s="10"/>
    </row>
    <row r="101" spans="2:5" ht="15">
      <c r="B101" s="9"/>
      <c r="C101" s="17"/>
      <c r="D101" s="10"/>
      <c r="E101" s="10"/>
    </row>
    <row r="102" spans="2:5" ht="15">
      <c r="B102" s="9"/>
      <c r="C102" s="17"/>
      <c r="D102" s="10"/>
      <c r="E102" s="10"/>
    </row>
    <row r="103" spans="2:5" ht="15">
      <c r="B103" s="9"/>
      <c r="C103" s="17"/>
      <c r="D103" s="10"/>
      <c r="E103" s="10"/>
    </row>
    <row r="104" spans="2:5" ht="15">
      <c r="B104" s="9"/>
      <c r="C104" s="17"/>
      <c r="D104" s="10"/>
      <c r="E104" s="10"/>
    </row>
    <row r="105" spans="2:5" ht="15">
      <c r="B105" s="9"/>
      <c r="C105" s="17"/>
      <c r="D105" s="10"/>
      <c r="E105" s="10"/>
    </row>
    <row r="106" spans="2:5" ht="15">
      <c r="B106" s="9"/>
      <c r="C106" s="17"/>
      <c r="D106" s="10"/>
      <c r="E106" s="10"/>
    </row>
    <row r="107" spans="2:5" ht="15">
      <c r="B107" s="9"/>
      <c r="C107" s="17"/>
      <c r="D107" s="10"/>
      <c r="E107" s="10"/>
    </row>
    <row r="108" spans="2:5" ht="15">
      <c r="B108" s="9"/>
      <c r="C108" s="17"/>
      <c r="D108" s="10"/>
      <c r="E108" s="10"/>
    </row>
    <row r="109" spans="2:5" ht="15">
      <c r="B109" s="9"/>
      <c r="C109" s="17"/>
      <c r="D109" s="10"/>
      <c r="E109" s="10"/>
    </row>
    <row r="110" spans="2:5" ht="15">
      <c r="B110" s="9"/>
      <c r="C110" s="17"/>
      <c r="D110" s="10"/>
      <c r="E110" s="10"/>
    </row>
    <row r="111" spans="2:5" ht="15">
      <c r="B111" s="9"/>
      <c r="C111" s="17"/>
      <c r="D111" s="10"/>
      <c r="E111" s="10"/>
    </row>
    <row r="112" spans="2:5" ht="15">
      <c r="B112" s="9"/>
      <c r="C112" s="17"/>
      <c r="D112" s="10"/>
      <c r="E112" s="10"/>
    </row>
    <row r="113" spans="2:5" ht="15">
      <c r="B113" s="9"/>
      <c r="C113" s="17"/>
      <c r="D113" s="10"/>
      <c r="E113" s="10"/>
    </row>
    <row r="114" spans="2:5" ht="15">
      <c r="B114" s="9"/>
      <c r="C114" s="17"/>
      <c r="D114" s="10"/>
      <c r="E114" s="10"/>
    </row>
    <row r="115" spans="2:5" ht="15">
      <c r="B115" s="9"/>
      <c r="C115" s="17"/>
      <c r="D115" s="10"/>
      <c r="E115" s="10"/>
    </row>
    <row r="116" spans="2:5" ht="15">
      <c r="B116" s="9"/>
      <c r="C116" s="17"/>
      <c r="D116" s="10"/>
      <c r="E116" s="10"/>
    </row>
    <row r="117" spans="2:5" ht="15">
      <c r="B117" s="9"/>
      <c r="C117" s="17"/>
      <c r="D117" s="10"/>
      <c r="E117" s="10"/>
    </row>
    <row r="118" spans="2:5" ht="15">
      <c r="B118" s="9"/>
      <c r="C118" s="17"/>
      <c r="D118" s="10"/>
      <c r="E118" s="10"/>
    </row>
    <row r="119" spans="2:5" ht="15">
      <c r="B119" s="9"/>
      <c r="C119" s="17"/>
      <c r="D119" s="10"/>
      <c r="E119" s="10"/>
    </row>
    <row r="120" spans="2:5" ht="15">
      <c r="B120" s="9"/>
      <c r="C120" s="17"/>
      <c r="D120" s="10"/>
      <c r="E120" s="10"/>
    </row>
    <row r="121" spans="2:5" ht="15">
      <c r="B121" s="9"/>
      <c r="C121" s="17"/>
      <c r="D121" s="10"/>
      <c r="E121" s="10"/>
    </row>
    <row r="122" spans="2:5" ht="15">
      <c r="B122" s="9"/>
      <c r="C122" s="17"/>
      <c r="D122" s="10"/>
      <c r="E122" s="10"/>
    </row>
    <row r="123" spans="2:5" ht="15">
      <c r="B123" s="9"/>
      <c r="C123" s="17"/>
      <c r="D123" s="10"/>
      <c r="E123" s="10"/>
    </row>
    <row r="124" spans="2:5" ht="15">
      <c r="B124" s="9"/>
      <c r="C124" s="17"/>
      <c r="D124" s="10"/>
      <c r="E124" s="10"/>
    </row>
    <row r="125" spans="2:5" ht="15">
      <c r="B125" s="9"/>
      <c r="C125" s="17"/>
      <c r="D125" s="10"/>
      <c r="E125" s="10"/>
    </row>
    <row r="126" spans="2:5" ht="15">
      <c r="B126" s="9"/>
      <c r="C126" s="17"/>
      <c r="D126" s="10"/>
      <c r="E126" s="10"/>
    </row>
    <row r="127" spans="2:5" ht="15">
      <c r="B127" s="9"/>
      <c r="C127" s="17"/>
      <c r="D127" s="10"/>
      <c r="E127" s="10"/>
    </row>
    <row r="128" spans="2:5" ht="15">
      <c r="B128" s="9"/>
      <c r="C128" s="17"/>
      <c r="D128" s="10"/>
      <c r="E128" s="10"/>
    </row>
    <row r="129" spans="2:5" ht="15">
      <c r="B129" s="9"/>
      <c r="C129" s="17"/>
      <c r="D129" s="10"/>
      <c r="E129" s="10"/>
    </row>
    <row r="130" spans="2:5" ht="15">
      <c r="B130" s="9"/>
      <c r="C130" s="17"/>
      <c r="D130" s="10"/>
      <c r="E130" s="10"/>
    </row>
    <row r="131" spans="2:5" ht="15">
      <c r="B131" s="9"/>
      <c r="C131" s="17"/>
      <c r="D131" s="10"/>
      <c r="E131" s="10"/>
    </row>
    <row r="132" spans="2:5" ht="15">
      <c r="B132" s="9"/>
      <c r="C132" s="17"/>
      <c r="D132" s="10"/>
      <c r="E132" s="10"/>
    </row>
    <row r="133" spans="2:5" ht="15">
      <c r="B133" s="9"/>
      <c r="C133" s="17"/>
      <c r="D133" s="10"/>
      <c r="E133" s="10"/>
    </row>
    <row r="134" spans="2:5" ht="15">
      <c r="B134" s="9"/>
      <c r="C134" s="17"/>
      <c r="D134" s="10"/>
      <c r="E134" s="10"/>
    </row>
    <row r="135" spans="2:5" ht="15">
      <c r="B135" s="9"/>
      <c r="C135" s="17"/>
      <c r="D135" s="10"/>
      <c r="E135" s="10"/>
    </row>
    <row r="136" spans="2:5" ht="15">
      <c r="B136" s="9"/>
      <c r="C136" s="17"/>
      <c r="D136" s="10"/>
      <c r="E136" s="10"/>
    </row>
    <row r="137" spans="2:5" ht="15">
      <c r="B137" s="9"/>
      <c r="C137" s="17"/>
      <c r="D137" s="10"/>
      <c r="E137" s="10"/>
    </row>
    <row r="138" spans="2:5" ht="15.6">
      <c r="B138" s="9"/>
      <c r="C138" s="8"/>
      <c r="D138" s="12"/>
      <c r="E138" s="12"/>
    </row>
    <row r="139" spans="2:5" ht="15.6">
      <c r="B139" s="9"/>
      <c r="C139" s="8"/>
      <c r="D139" s="12"/>
      <c r="E139" s="12"/>
    </row>
    <row r="140" spans="2:5" ht="15">
      <c r="B140" s="9"/>
      <c r="D140" s="12"/>
      <c r="E140" s="12"/>
    </row>
    <row r="141" spans="2:5" ht="15">
      <c r="B141" s="11"/>
      <c r="D141" s="12"/>
      <c r="E141" s="12"/>
    </row>
    <row r="142" spans="2:5" ht="15">
      <c r="B142" s="11"/>
      <c r="D142" s="12"/>
      <c r="E142" s="12"/>
    </row>
    <row r="143" spans="2:5" ht="15">
      <c r="B143" s="11"/>
      <c r="D143" s="12"/>
      <c r="E143" s="12"/>
    </row>
    <row r="144" spans="2:5" ht="15">
      <c r="B144" s="11"/>
      <c r="D144" s="12"/>
      <c r="E144" s="12"/>
    </row>
  </sheetData>
  <phoneticPr fontId="21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" sqref="C1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9" t="s">
        <v>33</v>
      </c>
      <c r="C3" s="89" t="s">
        <v>32</v>
      </c>
    </row>
    <row r="4" spans="2:3" ht="48" customHeight="1">
      <c r="B4" s="89" t="s">
        <v>31</v>
      </c>
      <c r="C4" s="110" t="str">
        <f>Fināls!C7</f>
        <v>Baiba Buša</v>
      </c>
    </row>
    <row r="5" spans="2:3" ht="48" customHeight="1">
      <c r="B5" s="89" t="s">
        <v>30</v>
      </c>
      <c r="C5" s="85" t="str">
        <f>Fināls!C8</f>
        <v>Martiņš Martinsons</v>
      </c>
    </row>
    <row r="6" spans="2:3" ht="48" customHeight="1">
      <c r="B6" s="89" t="s">
        <v>29</v>
      </c>
      <c r="C6" s="85" t="str">
        <f>Fināls!C13</f>
        <v>Edgars Poišs</v>
      </c>
    </row>
    <row r="7" spans="2:3" ht="48" customHeight="1">
      <c r="B7" s="89" t="s">
        <v>28</v>
      </c>
      <c r="C7" s="85" t="str">
        <f>Fināls!C14</f>
        <v>Ivars Lauris</v>
      </c>
    </row>
    <row r="8" spans="2:3" ht="48" customHeight="1">
      <c r="B8" s="89" t="s">
        <v>27</v>
      </c>
      <c r="C8" s="85" t="str">
        <f>Fināls!C15</f>
        <v>Maksims Gerasimenko</v>
      </c>
    </row>
    <row r="9" spans="2:3" ht="48" customHeight="1">
      <c r="B9" s="89" t="s">
        <v>26</v>
      </c>
      <c r="C9" s="85" t="str">
        <f>Fināls!C21</f>
        <v>Matīss Murnieks</v>
      </c>
    </row>
    <row r="10" spans="2:3" ht="48" customHeight="1">
      <c r="B10" s="89" t="s">
        <v>25</v>
      </c>
      <c r="C10" s="85" t="str">
        <f>Fināls!C22</f>
        <v>Toms Pultraks</v>
      </c>
    </row>
    <row r="11" spans="2:3" ht="48" customHeight="1">
      <c r="B11" s="89" t="s">
        <v>24</v>
      </c>
      <c r="C11" s="85" t="str">
        <f>Fināls!C23</f>
        <v>Tomass Tereščenko</v>
      </c>
    </row>
  </sheetData>
  <phoneticPr fontId="21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="75" zoomScaleNormal="100" workbookViewId="0">
      <selection activeCell="E16" sqref="E16"/>
    </sheetView>
  </sheetViews>
  <sheetFormatPr defaultColWidth="9.109375" defaultRowHeight="13.2"/>
  <cols>
    <col min="2" max="2" width="36.88671875" bestFit="1" customWidth="1"/>
    <col min="3" max="3" width="12" style="2" bestFit="1" customWidth="1"/>
    <col min="4" max="4" width="10.5546875" style="2" customWidth="1"/>
    <col min="5" max="5" width="12.88671875" style="2" bestFit="1" customWidth="1"/>
    <col min="6" max="6" width="11.44140625" style="2" bestFit="1" customWidth="1"/>
    <col min="7" max="7" width="10.5546875" style="2" customWidth="1"/>
    <col min="8" max="8" width="10.6640625" style="2" customWidth="1"/>
    <col min="9" max="11" width="11.5546875" customWidth="1"/>
    <col min="12" max="12" width="10.5546875" style="54" customWidth="1"/>
    <col min="13" max="13" width="2.6640625" customWidth="1"/>
    <col min="14" max="14" width="11.109375" bestFit="1" customWidth="1"/>
  </cols>
  <sheetData>
    <row r="1" spans="1:16" ht="3.75" customHeight="1"/>
    <row r="8" spans="1:16" ht="6.75" customHeight="1" thickBot="1"/>
    <row r="9" spans="1:16" ht="18" thickBot="1">
      <c r="A9" s="42" t="s">
        <v>0</v>
      </c>
      <c r="B9" s="46" t="s">
        <v>1</v>
      </c>
      <c r="C9" s="97" t="s">
        <v>48</v>
      </c>
      <c r="D9" s="97" t="s">
        <v>47</v>
      </c>
      <c r="E9" s="97" t="s">
        <v>46</v>
      </c>
      <c r="F9" s="97" t="s">
        <v>45</v>
      </c>
      <c r="G9" s="97" t="s">
        <v>44</v>
      </c>
      <c r="H9" s="97" t="s">
        <v>50</v>
      </c>
      <c r="I9" s="97" t="s">
        <v>49</v>
      </c>
      <c r="J9" s="98" t="s">
        <v>51</v>
      </c>
      <c r="K9" s="98" t="s">
        <v>52</v>
      </c>
      <c r="L9" s="44" t="s">
        <v>10</v>
      </c>
      <c r="N9" s="151" t="s">
        <v>34</v>
      </c>
      <c r="O9" s="152"/>
    </row>
    <row r="10" spans="1:16" ht="18" customHeight="1" thickBot="1">
      <c r="A10" s="93">
        <v>1</v>
      </c>
      <c r="B10" s="51"/>
      <c r="C10" s="94"/>
      <c r="D10" s="69"/>
      <c r="E10" s="69"/>
      <c r="F10" s="69"/>
      <c r="G10" s="69"/>
      <c r="H10" s="69"/>
      <c r="I10" s="99"/>
      <c r="J10" s="99"/>
      <c r="K10" s="99"/>
      <c r="L10" s="52">
        <f>SUM(C10:K10)</f>
        <v>0</v>
      </c>
      <c r="N10" s="95" t="s">
        <v>31</v>
      </c>
      <c r="O10" s="95">
        <v>30</v>
      </c>
      <c r="P10" s="2"/>
    </row>
    <row r="11" spans="1:16" ht="18" customHeight="1" thickBot="1">
      <c r="A11" s="93">
        <v>2</v>
      </c>
      <c r="B11" s="51"/>
      <c r="C11" s="94"/>
      <c r="D11" s="69"/>
      <c r="E11" s="69"/>
      <c r="F11" s="69"/>
      <c r="G11" s="69"/>
      <c r="H11" s="69"/>
      <c r="I11" s="99"/>
      <c r="J11" s="99"/>
      <c r="K11" s="99"/>
      <c r="L11" s="52">
        <f t="shared" ref="L11:L59" si="0">SUM(C11:K11)</f>
        <v>0</v>
      </c>
      <c r="N11" s="95" t="s">
        <v>30</v>
      </c>
      <c r="O11" s="95">
        <v>27</v>
      </c>
      <c r="P11" s="2"/>
    </row>
    <row r="12" spans="1:16" ht="18" customHeight="1" thickBot="1">
      <c r="A12" s="93">
        <v>3</v>
      </c>
      <c r="B12" s="51"/>
      <c r="C12" s="94"/>
      <c r="D12" s="69"/>
      <c r="E12" s="69"/>
      <c r="F12" s="69"/>
      <c r="G12" s="69"/>
      <c r="H12" s="69"/>
      <c r="I12" s="99"/>
      <c r="J12" s="99"/>
      <c r="K12" s="99"/>
      <c r="L12" s="52">
        <f t="shared" si="0"/>
        <v>0</v>
      </c>
      <c r="N12" s="95" t="s">
        <v>29</v>
      </c>
      <c r="O12" s="95">
        <f>27-3</f>
        <v>24</v>
      </c>
      <c r="P12" s="2"/>
    </row>
    <row r="13" spans="1:16" ht="18" customHeight="1" thickBot="1">
      <c r="A13" s="93">
        <v>4</v>
      </c>
      <c r="B13" s="51"/>
      <c r="C13" s="94"/>
      <c r="D13" s="69"/>
      <c r="E13" s="69"/>
      <c r="F13" s="69"/>
      <c r="G13" s="69"/>
      <c r="H13" s="69"/>
      <c r="I13" s="99"/>
      <c r="J13" s="99"/>
      <c r="K13" s="99"/>
      <c r="L13" s="52">
        <f t="shared" si="0"/>
        <v>0</v>
      </c>
      <c r="N13" s="95" t="s">
        <v>28</v>
      </c>
      <c r="O13" s="95">
        <f>24-3</f>
        <v>21</v>
      </c>
      <c r="P13" s="2"/>
    </row>
    <row r="14" spans="1:16" ht="18" customHeight="1" thickBot="1">
      <c r="A14" s="93">
        <v>5</v>
      </c>
      <c r="B14" s="51"/>
      <c r="C14" s="94"/>
      <c r="D14" s="69"/>
      <c r="E14" s="69"/>
      <c r="F14" s="69"/>
      <c r="G14" s="69"/>
      <c r="H14" s="69"/>
      <c r="I14" s="99"/>
      <c r="J14" s="99"/>
      <c r="K14" s="99"/>
      <c r="L14" s="52">
        <f t="shared" si="0"/>
        <v>0</v>
      </c>
      <c r="N14" s="95" t="s">
        <v>27</v>
      </c>
      <c r="O14" s="95">
        <f>21-3</f>
        <v>18</v>
      </c>
      <c r="P14" s="2"/>
    </row>
    <row r="15" spans="1:16" ht="18" customHeight="1" thickBot="1">
      <c r="A15" s="93">
        <v>6</v>
      </c>
      <c r="B15" s="51"/>
      <c r="C15" s="94"/>
      <c r="D15" s="69"/>
      <c r="E15" s="69"/>
      <c r="F15" s="69"/>
      <c r="G15" s="69"/>
      <c r="H15" s="69"/>
      <c r="I15" s="99"/>
      <c r="J15" s="99"/>
      <c r="K15" s="99"/>
      <c r="L15" s="52">
        <f t="shared" si="0"/>
        <v>0</v>
      </c>
      <c r="N15" s="95" t="s">
        <v>26</v>
      </c>
      <c r="O15" s="95">
        <f>18-3</f>
        <v>15</v>
      </c>
      <c r="P15" s="2"/>
    </row>
    <row r="16" spans="1:16" ht="18" customHeight="1" thickBot="1">
      <c r="A16" s="93">
        <v>7</v>
      </c>
      <c r="B16" s="51"/>
      <c r="C16" s="94"/>
      <c r="D16" s="69"/>
      <c r="E16" s="69"/>
      <c r="F16" s="69"/>
      <c r="G16" s="69"/>
      <c r="H16" s="69"/>
      <c r="I16" s="99"/>
      <c r="J16" s="99"/>
      <c r="K16" s="99"/>
      <c r="L16" s="52">
        <f t="shared" si="0"/>
        <v>0</v>
      </c>
      <c r="N16" s="95" t="s">
        <v>25</v>
      </c>
      <c r="O16" s="95">
        <f>15-3</f>
        <v>12</v>
      </c>
      <c r="P16" s="2"/>
    </row>
    <row r="17" spans="1:16" ht="18" customHeight="1" thickBot="1">
      <c r="A17" s="96">
        <v>8</v>
      </c>
      <c r="B17" s="51"/>
      <c r="C17" s="94"/>
      <c r="D17" s="69"/>
      <c r="E17" s="69"/>
      <c r="F17" s="69"/>
      <c r="G17" s="69"/>
      <c r="H17" s="69"/>
      <c r="I17" s="99"/>
      <c r="J17" s="99"/>
      <c r="K17" s="99"/>
      <c r="L17" s="52">
        <f t="shared" si="0"/>
        <v>0</v>
      </c>
      <c r="N17" s="95" t="s">
        <v>24</v>
      </c>
      <c r="O17" s="95">
        <v>12</v>
      </c>
      <c r="P17" s="2"/>
    </row>
    <row r="18" spans="1:16" ht="18" customHeight="1" thickTop="1" thickBot="1">
      <c r="A18" s="41">
        <v>9</v>
      </c>
      <c r="B18" s="51"/>
      <c r="C18" s="94"/>
      <c r="D18" s="69"/>
      <c r="E18" s="69"/>
      <c r="F18" s="69"/>
      <c r="G18" s="69"/>
      <c r="H18" s="69"/>
      <c r="I18" s="99"/>
      <c r="J18" s="99"/>
      <c r="K18" s="99"/>
      <c r="L18" s="52">
        <f t="shared" si="0"/>
        <v>0</v>
      </c>
      <c r="N18" s="95" t="s">
        <v>35</v>
      </c>
      <c r="O18" s="95">
        <v>9</v>
      </c>
      <c r="P18" s="2"/>
    </row>
    <row r="19" spans="1:16" ht="18" customHeight="1" thickBot="1">
      <c r="A19" s="41">
        <v>10</v>
      </c>
      <c r="B19" s="51"/>
      <c r="C19" s="94"/>
      <c r="D19" s="69"/>
      <c r="E19" s="69"/>
      <c r="F19" s="69"/>
      <c r="G19" s="69"/>
      <c r="H19" s="69"/>
      <c r="I19" s="99"/>
      <c r="J19" s="99"/>
      <c r="K19" s="99"/>
      <c r="L19" s="52">
        <f t="shared" si="0"/>
        <v>0</v>
      </c>
      <c r="N19" s="95" t="s">
        <v>36</v>
      </c>
      <c r="O19" s="95">
        <v>9</v>
      </c>
      <c r="P19" s="2"/>
    </row>
    <row r="20" spans="1:16" ht="18" customHeight="1" thickBot="1">
      <c r="A20" s="41">
        <v>11</v>
      </c>
      <c r="B20" s="51"/>
      <c r="C20" s="94"/>
      <c r="D20" s="69"/>
      <c r="E20" s="69"/>
      <c r="F20" s="69"/>
      <c r="G20" s="69"/>
      <c r="H20" s="69"/>
      <c r="I20" s="99"/>
      <c r="J20" s="99"/>
      <c r="K20" s="99"/>
      <c r="L20" s="52">
        <f t="shared" si="0"/>
        <v>0</v>
      </c>
      <c r="N20" s="95" t="s">
        <v>37</v>
      </c>
      <c r="O20" s="95">
        <v>6</v>
      </c>
      <c r="P20" s="2"/>
    </row>
    <row r="21" spans="1:16" ht="18" customHeight="1" thickBot="1">
      <c r="A21" s="41">
        <v>12</v>
      </c>
      <c r="B21" s="51"/>
      <c r="C21" s="94"/>
      <c r="D21" s="69"/>
      <c r="E21" s="69"/>
      <c r="F21" s="69"/>
      <c r="G21" s="69"/>
      <c r="H21" s="69"/>
      <c r="I21" s="99"/>
      <c r="J21" s="99"/>
      <c r="K21" s="99"/>
      <c r="L21" s="52">
        <f t="shared" si="0"/>
        <v>0</v>
      </c>
      <c r="N21" s="95" t="s">
        <v>38</v>
      </c>
      <c r="O21" s="95">
        <v>6</v>
      </c>
      <c r="P21" s="2"/>
    </row>
    <row r="22" spans="1:16" ht="18" customHeight="1" thickBot="1">
      <c r="A22" s="41">
        <v>13</v>
      </c>
      <c r="B22" s="51"/>
      <c r="C22" s="94"/>
      <c r="D22" s="69"/>
      <c r="E22" s="69"/>
      <c r="F22" s="69"/>
      <c r="G22" s="69"/>
      <c r="H22" s="69"/>
      <c r="I22" s="99"/>
      <c r="J22" s="99"/>
      <c r="K22" s="99"/>
      <c r="L22" s="52">
        <f t="shared" si="0"/>
        <v>0</v>
      </c>
      <c r="N22" s="95" t="s">
        <v>39</v>
      </c>
      <c r="O22" s="95">
        <v>3</v>
      </c>
      <c r="P22" s="2"/>
    </row>
    <row r="23" spans="1:16" ht="18" customHeight="1" thickBot="1">
      <c r="A23" s="41">
        <v>14</v>
      </c>
      <c r="B23" s="51"/>
      <c r="C23" s="94"/>
      <c r="D23" s="69"/>
      <c r="E23" s="69"/>
      <c r="F23" s="69"/>
      <c r="G23" s="69"/>
      <c r="H23" s="69"/>
      <c r="I23" s="99"/>
      <c r="J23" s="99"/>
      <c r="K23" s="99"/>
      <c r="L23" s="52">
        <f t="shared" si="0"/>
        <v>0</v>
      </c>
      <c r="N23" s="95" t="s">
        <v>40</v>
      </c>
      <c r="O23" s="95">
        <v>3</v>
      </c>
      <c r="P23" s="2"/>
    </row>
    <row r="24" spans="1:16" ht="18" customHeight="1" thickBot="1">
      <c r="A24" s="41">
        <v>15</v>
      </c>
      <c r="B24" s="51"/>
      <c r="C24" s="94"/>
      <c r="D24" s="69"/>
      <c r="E24" s="69"/>
      <c r="F24" s="69"/>
      <c r="G24" s="69"/>
      <c r="H24" s="69"/>
      <c r="I24" s="99"/>
      <c r="J24" s="99"/>
      <c r="K24" s="99"/>
      <c r="L24" s="52">
        <f t="shared" si="0"/>
        <v>0</v>
      </c>
      <c r="N24" s="95" t="s">
        <v>41</v>
      </c>
      <c r="O24" s="95">
        <v>2</v>
      </c>
      <c r="P24" s="2"/>
    </row>
    <row r="25" spans="1:16" ht="18" customHeight="1" thickBot="1">
      <c r="A25" s="41">
        <v>16</v>
      </c>
      <c r="B25" s="51"/>
      <c r="C25" s="94"/>
      <c r="D25" s="69"/>
      <c r="E25" s="69"/>
      <c r="F25" s="69"/>
      <c r="G25" s="69"/>
      <c r="H25" s="69"/>
      <c r="I25" s="99"/>
      <c r="J25" s="99"/>
      <c r="K25" s="99"/>
      <c r="L25" s="52">
        <f t="shared" si="0"/>
        <v>0</v>
      </c>
      <c r="N25" s="95" t="s">
        <v>42</v>
      </c>
      <c r="O25" s="95">
        <v>2</v>
      </c>
      <c r="P25" s="2"/>
    </row>
    <row r="26" spans="1:16" ht="18" customHeight="1" thickBot="1">
      <c r="A26" s="41">
        <v>17</v>
      </c>
      <c r="B26" s="51"/>
      <c r="C26" s="94"/>
      <c r="D26" s="69"/>
      <c r="E26" s="69"/>
      <c r="F26" s="69"/>
      <c r="G26" s="69"/>
      <c r="H26" s="69"/>
      <c r="I26" s="99"/>
      <c r="J26" s="99"/>
      <c r="K26" s="99"/>
      <c r="L26" s="52">
        <f t="shared" si="0"/>
        <v>0</v>
      </c>
      <c r="N26" s="95" t="s">
        <v>43</v>
      </c>
      <c r="O26" s="95">
        <v>1</v>
      </c>
    </row>
    <row r="27" spans="1:16" ht="18" customHeight="1" thickBot="1">
      <c r="A27" s="41">
        <v>18</v>
      </c>
      <c r="B27" s="51"/>
      <c r="C27" s="94"/>
      <c r="D27" s="69"/>
      <c r="E27" s="69"/>
      <c r="F27" s="69"/>
      <c r="G27" s="69"/>
      <c r="H27" s="69"/>
      <c r="I27" s="99"/>
      <c r="J27" s="99"/>
      <c r="K27" s="99"/>
      <c r="L27" s="52">
        <f t="shared" si="0"/>
        <v>0</v>
      </c>
    </row>
    <row r="28" spans="1:16" ht="18" customHeight="1" thickBot="1">
      <c r="A28" s="41">
        <v>19</v>
      </c>
      <c r="B28" s="51"/>
      <c r="C28" s="94"/>
      <c r="D28" s="69"/>
      <c r="E28" s="69"/>
      <c r="F28" s="69"/>
      <c r="G28" s="69"/>
      <c r="H28" s="69"/>
      <c r="I28" s="99"/>
      <c r="J28" s="99"/>
      <c r="K28" s="99"/>
      <c r="L28" s="52">
        <f t="shared" si="0"/>
        <v>0</v>
      </c>
    </row>
    <row r="29" spans="1:16" ht="18" customHeight="1" thickBot="1">
      <c r="A29" s="41">
        <v>20</v>
      </c>
      <c r="B29" s="51"/>
      <c r="C29" s="94"/>
      <c r="D29" s="69"/>
      <c r="E29" s="69"/>
      <c r="F29" s="69"/>
      <c r="G29" s="69"/>
      <c r="H29" s="69"/>
      <c r="I29" s="99"/>
      <c r="J29" s="99"/>
      <c r="K29" s="99"/>
      <c r="L29" s="52">
        <f t="shared" si="0"/>
        <v>0</v>
      </c>
    </row>
    <row r="30" spans="1:16" ht="18" customHeight="1" thickBot="1">
      <c r="A30" s="41">
        <v>21</v>
      </c>
      <c r="B30" s="51"/>
      <c r="C30" s="94"/>
      <c r="D30" s="69"/>
      <c r="E30" s="69"/>
      <c r="F30" s="69"/>
      <c r="G30" s="69"/>
      <c r="H30" s="69"/>
      <c r="I30" s="99"/>
      <c r="J30" s="99"/>
      <c r="K30" s="99"/>
      <c r="L30" s="52">
        <f t="shared" si="0"/>
        <v>0</v>
      </c>
    </row>
    <row r="31" spans="1:16" ht="18" customHeight="1" thickBot="1">
      <c r="A31" s="41">
        <v>22</v>
      </c>
      <c r="B31" s="51"/>
      <c r="C31" s="94"/>
      <c r="D31" s="69"/>
      <c r="E31" s="69"/>
      <c r="F31" s="69"/>
      <c r="G31" s="69"/>
      <c r="H31" s="69"/>
      <c r="I31" s="99"/>
      <c r="J31" s="99"/>
      <c r="K31" s="99"/>
      <c r="L31" s="52">
        <f t="shared" si="0"/>
        <v>0</v>
      </c>
    </row>
    <row r="32" spans="1:16" ht="18" customHeight="1" thickBot="1">
      <c r="A32" s="41">
        <v>23</v>
      </c>
      <c r="B32" s="51"/>
      <c r="C32" s="94"/>
      <c r="D32" s="69"/>
      <c r="E32" s="69"/>
      <c r="F32" s="69"/>
      <c r="G32" s="69"/>
      <c r="H32" s="69"/>
      <c r="I32" s="99"/>
      <c r="J32" s="99"/>
      <c r="K32" s="99"/>
      <c r="L32" s="52">
        <f t="shared" si="0"/>
        <v>0</v>
      </c>
    </row>
    <row r="33" spans="1:12" ht="18" customHeight="1" thickBot="1">
      <c r="A33" s="41">
        <v>24</v>
      </c>
      <c r="B33" s="51"/>
      <c r="C33" s="94"/>
      <c r="D33" s="69"/>
      <c r="E33" s="69"/>
      <c r="F33" s="69"/>
      <c r="G33" s="69"/>
      <c r="H33" s="69"/>
      <c r="I33" s="99"/>
      <c r="J33" s="99"/>
      <c r="K33" s="99"/>
      <c r="L33" s="52">
        <f t="shared" si="0"/>
        <v>0</v>
      </c>
    </row>
    <row r="34" spans="1:12" ht="18" customHeight="1" thickBot="1">
      <c r="A34" s="41">
        <v>25</v>
      </c>
      <c r="B34" s="51"/>
      <c r="C34" s="94"/>
      <c r="D34" s="69"/>
      <c r="E34" s="69"/>
      <c r="F34" s="69"/>
      <c r="G34" s="69"/>
      <c r="H34" s="69"/>
      <c r="I34" s="99"/>
      <c r="J34" s="99"/>
      <c r="K34" s="99"/>
      <c r="L34" s="52">
        <f t="shared" si="0"/>
        <v>0</v>
      </c>
    </row>
    <row r="35" spans="1:12" ht="18" customHeight="1" thickBot="1">
      <c r="A35" s="41">
        <v>26</v>
      </c>
      <c r="B35" s="51"/>
      <c r="C35" s="94"/>
      <c r="D35" s="69"/>
      <c r="E35" s="69"/>
      <c r="F35" s="69"/>
      <c r="G35" s="69"/>
      <c r="H35" s="69"/>
      <c r="I35" s="99"/>
      <c r="J35" s="99"/>
      <c r="K35" s="99"/>
      <c r="L35" s="52">
        <f t="shared" si="0"/>
        <v>0</v>
      </c>
    </row>
    <row r="36" spans="1:12" ht="18" customHeight="1" thickBot="1">
      <c r="A36" s="41">
        <v>27</v>
      </c>
      <c r="B36" s="51"/>
      <c r="C36" s="94"/>
      <c r="D36" s="69"/>
      <c r="E36" s="69"/>
      <c r="F36" s="69"/>
      <c r="G36" s="69"/>
      <c r="H36" s="69"/>
      <c r="I36" s="99"/>
      <c r="J36" s="99"/>
      <c r="K36" s="99"/>
      <c r="L36" s="52">
        <f t="shared" si="0"/>
        <v>0</v>
      </c>
    </row>
    <row r="37" spans="1:12" ht="18" customHeight="1" thickBot="1">
      <c r="A37" s="41">
        <v>28</v>
      </c>
      <c r="B37" s="51"/>
      <c r="C37" s="94"/>
      <c r="D37" s="69"/>
      <c r="E37" s="69"/>
      <c r="F37" s="69"/>
      <c r="G37" s="69"/>
      <c r="H37" s="69"/>
      <c r="I37" s="99"/>
      <c r="J37" s="99"/>
      <c r="K37" s="99"/>
      <c r="L37" s="52">
        <f t="shared" si="0"/>
        <v>0</v>
      </c>
    </row>
    <row r="38" spans="1:12" ht="18" customHeight="1" thickBot="1">
      <c r="A38" s="41">
        <v>29</v>
      </c>
      <c r="B38" s="51"/>
      <c r="C38" s="94"/>
      <c r="D38" s="69"/>
      <c r="E38" s="69"/>
      <c r="F38" s="69"/>
      <c r="G38" s="69"/>
      <c r="H38" s="69"/>
      <c r="I38" s="99"/>
      <c r="J38" s="99"/>
      <c r="K38" s="99"/>
      <c r="L38" s="52">
        <f t="shared" si="0"/>
        <v>0</v>
      </c>
    </row>
    <row r="39" spans="1:12" ht="18" customHeight="1" thickBot="1">
      <c r="A39" s="41">
        <v>30</v>
      </c>
      <c r="B39" s="51"/>
      <c r="C39" s="94"/>
      <c r="D39" s="69"/>
      <c r="E39" s="69"/>
      <c r="F39" s="69"/>
      <c r="G39" s="69"/>
      <c r="H39" s="69"/>
      <c r="I39" s="99"/>
      <c r="J39" s="99"/>
      <c r="K39" s="99"/>
      <c r="L39" s="52">
        <f t="shared" si="0"/>
        <v>0</v>
      </c>
    </row>
    <row r="40" spans="1:12" ht="18" customHeight="1" thickBot="1">
      <c r="A40" s="41">
        <v>31</v>
      </c>
      <c r="B40" s="51"/>
      <c r="C40" s="94"/>
      <c r="D40" s="69"/>
      <c r="E40" s="69"/>
      <c r="F40" s="69"/>
      <c r="G40" s="69"/>
      <c r="H40" s="69"/>
      <c r="I40" s="99"/>
      <c r="J40" s="99"/>
      <c r="K40" s="99"/>
      <c r="L40" s="52">
        <f t="shared" si="0"/>
        <v>0</v>
      </c>
    </row>
    <row r="41" spans="1:12" ht="18" customHeight="1" thickBot="1">
      <c r="A41" s="41">
        <v>32</v>
      </c>
      <c r="B41" s="51"/>
      <c r="C41" s="94"/>
      <c r="D41" s="69"/>
      <c r="E41" s="69"/>
      <c r="F41" s="69"/>
      <c r="G41" s="69"/>
      <c r="H41" s="69"/>
      <c r="I41" s="99"/>
      <c r="J41" s="99"/>
      <c r="K41" s="99"/>
      <c r="L41" s="52">
        <f t="shared" si="0"/>
        <v>0</v>
      </c>
    </row>
    <row r="42" spans="1:12" ht="18" customHeight="1" thickBot="1">
      <c r="A42" s="41">
        <v>33</v>
      </c>
      <c r="B42" s="51"/>
      <c r="C42" s="94"/>
      <c r="D42" s="69"/>
      <c r="E42" s="69"/>
      <c r="F42" s="69"/>
      <c r="G42" s="69"/>
      <c r="H42" s="69"/>
      <c r="I42" s="99"/>
      <c r="J42" s="99"/>
      <c r="K42" s="99"/>
      <c r="L42" s="52">
        <f t="shared" si="0"/>
        <v>0</v>
      </c>
    </row>
    <row r="43" spans="1:12" ht="18" customHeight="1" thickBot="1">
      <c r="A43" s="41">
        <v>34</v>
      </c>
      <c r="B43" s="51"/>
      <c r="C43" s="94"/>
      <c r="D43" s="69"/>
      <c r="E43" s="69"/>
      <c r="F43" s="69"/>
      <c r="G43" s="69"/>
      <c r="H43" s="69"/>
      <c r="I43" s="99"/>
      <c r="J43" s="99"/>
      <c r="K43" s="99"/>
      <c r="L43" s="52">
        <f t="shared" si="0"/>
        <v>0</v>
      </c>
    </row>
    <row r="44" spans="1:12" ht="18" customHeight="1" thickBot="1">
      <c r="A44" s="41">
        <v>35</v>
      </c>
      <c r="B44" s="51"/>
      <c r="C44" s="94"/>
      <c r="D44" s="69"/>
      <c r="E44" s="69"/>
      <c r="F44" s="69"/>
      <c r="G44" s="69"/>
      <c r="H44" s="69"/>
      <c r="I44" s="99"/>
      <c r="J44" s="99"/>
      <c r="K44" s="99"/>
      <c r="L44" s="52">
        <f t="shared" si="0"/>
        <v>0</v>
      </c>
    </row>
    <row r="45" spans="1:12" ht="18" customHeight="1" thickBot="1">
      <c r="A45" s="41">
        <v>36</v>
      </c>
      <c r="B45" s="51"/>
      <c r="C45" s="94"/>
      <c r="D45" s="69"/>
      <c r="E45" s="69"/>
      <c r="F45" s="69"/>
      <c r="G45" s="69"/>
      <c r="H45" s="69"/>
      <c r="I45" s="99"/>
      <c r="J45" s="99"/>
      <c r="K45" s="99"/>
      <c r="L45" s="52">
        <f t="shared" si="0"/>
        <v>0</v>
      </c>
    </row>
    <row r="46" spans="1:12" ht="18" customHeight="1" thickBot="1">
      <c r="A46" s="41">
        <v>37</v>
      </c>
      <c r="B46" s="51"/>
      <c r="C46" s="94"/>
      <c r="D46" s="69"/>
      <c r="E46" s="69"/>
      <c r="F46" s="69"/>
      <c r="G46" s="69"/>
      <c r="H46" s="69"/>
      <c r="I46" s="99"/>
      <c r="J46" s="99"/>
      <c r="K46" s="99"/>
      <c r="L46" s="52">
        <f t="shared" si="0"/>
        <v>0</v>
      </c>
    </row>
    <row r="47" spans="1:12" ht="18" customHeight="1" thickBot="1">
      <c r="A47" s="41">
        <v>38</v>
      </c>
      <c r="B47" s="51"/>
      <c r="C47" s="94"/>
      <c r="D47" s="69"/>
      <c r="E47" s="69"/>
      <c r="F47" s="69"/>
      <c r="G47" s="69"/>
      <c r="H47" s="69"/>
      <c r="I47" s="99"/>
      <c r="J47" s="99"/>
      <c r="K47" s="99"/>
      <c r="L47" s="52">
        <f t="shared" si="0"/>
        <v>0</v>
      </c>
    </row>
    <row r="48" spans="1:12" ht="18" customHeight="1" thickBot="1">
      <c r="A48" s="41">
        <v>39</v>
      </c>
      <c r="B48" s="51"/>
      <c r="C48" s="94"/>
      <c r="D48" s="69"/>
      <c r="E48" s="69"/>
      <c r="F48" s="69"/>
      <c r="G48" s="69"/>
      <c r="H48" s="69"/>
      <c r="I48" s="99"/>
      <c r="J48" s="99"/>
      <c r="K48" s="99"/>
      <c r="L48" s="52">
        <f t="shared" si="0"/>
        <v>0</v>
      </c>
    </row>
    <row r="49" spans="1:12" ht="18" customHeight="1" thickBot="1">
      <c r="A49" s="41">
        <v>40</v>
      </c>
      <c r="B49" s="51"/>
      <c r="C49" s="94"/>
      <c r="D49" s="69"/>
      <c r="E49" s="69"/>
      <c r="F49" s="69"/>
      <c r="G49" s="69"/>
      <c r="H49" s="69"/>
      <c r="I49" s="99"/>
      <c r="J49" s="99"/>
      <c r="K49" s="99"/>
      <c r="L49" s="52">
        <f t="shared" si="0"/>
        <v>0</v>
      </c>
    </row>
    <row r="50" spans="1:12" ht="18" customHeight="1" thickBot="1">
      <c r="A50" s="41">
        <v>41</v>
      </c>
      <c r="B50" s="51"/>
      <c r="C50" s="94"/>
      <c r="D50" s="69"/>
      <c r="E50" s="69"/>
      <c r="F50" s="69"/>
      <c r="G50" s="69"/>
      <c r="H50" s="69"/>
      <c r="I50" s="99"/>
      <c r="J50" s="99"/>
      <c r="K50" s="99"/>
      <c r="L50" s="52">
        <f t="shared" si="0"/>
        <v>0</v>
      </c>
    </row>
    <row r="51" spans="1:12" ht="18" customHeight="1" thickBot="1">
      <c r="A51" s="41">
        <v>42</v>
      </c>
      <c r="B51" s="51"/>
      <c r="C51" s="94"/>
      <c r="D51" s="69"/>
      <c r="E51" s="69"/>
      <c r="F51" s="69"/>
      <c r="G51" s="69"/>
      <c r="H51" s="69"/>
      <c r="I51" s="99"/>
      <c r="J51" s="99"/>
      <c r="K51" s="99"/>
      <c r="L51" s="52">
        <f t="shared" si="0"/>
        <v>0</v>
      </c>
    </row>
    <row r="52" spans="1:12" ht="18" customHeight="1" thickBot="1">
      <c r="A52" s="41">
        <v>43</v>
      </c>
      <c r="B52" s="51"/>
      <c r="C52" s="94"/>
      <c r="D52" s="69"/>
      <c r="E52" s="69"/>
      <c r="F52" s="69"/>
      <c r="G52" s="69"/>
      <c r="H52" s="69"/>
      <c r="I52" s="99"/>
      <c r="J52" s="99"/>
      <c r="K52" s="99"/>
      <c r="L52" s="52">
        <f t="shared" si="0"/>
        <v>0</v>
      </c>
    </row>
    <row r="53" spans="1:12" ht="16.8" thickBot="1">
      <c r="A53" s="41">
        <v>44</v>
      </c>
      <c r="B53" s="51"/>
      <c r="C53" s="94"/>
      <c r="D53" s="69"/>
      <c r="E53" s="69"/>
      <c r="F53" s="69"/>
      <c r="G53" s="69"/>
      <c r="H53" s="69"/>
      <c r="I53" s="99"/>
      <c r="J53" s="99"/>
      <c r="K53" s="99"/>
      <c r="L53" s="52">
        <f t="shared" si="0"/>
        <v>0</v>
      </c>
    </row>
    <row r="54" spans="1:12" ht="16.8" thickBot="1">
      <c r="A54" s="41">
        <v>45</v>
      </c>
      <c r="B54" s="51"/>
      <c r="C54" s="94"/>
      <c r="D54" s="69"/>
      <c r="E54" s="69"/>
      <c r="F54" s="69"/>
      <c r="G54" s="69"/>
      <c r="H54" s="69"/>
      <c r="I54" s="99"/>
      <c r="J54" s="99"/>
      <c r="K54" s="99"/>
      <c r="L54" s="52">
        <f t="shared" si="0"/>
        <v>0</v>
      </c>
    </row>
    <row r="55" spans="1:12" ht="16.8" thickBot="1">
      <c r="A55" s="41">
        <v>46</v>
      </c>
      <c r="B55" s="51"/>
      <c r="C55" s="94"/>
      <c r="D55" s="69"/>
      <c r="E55" s="69"/>
      <c r="F55" s="69"/>
      <c r="G55" s="69"/>
      <c r="H55" s="69"/>
      <c r="I55" s="99"/>
      <c r="J55" s="99"/>
      <c r="K55" s="99"/>
      <c r="L55" s="52">
        <f t="shared" si="0"/>
        <v>0</v>
      </c>
    </row>
    <row r="56" spans="1:12" ht="16.8" thickBot="1">
      <c r="A56" s="41">
        <v>47</v>
      </c>
      <c r="B56" s="51"/>
      <c r="C56" s="94"/>
      <c r="D56" s="69"/>
      <c r="E56" s="69"/>
      <c r="F56" s="69"/>
      <c r="G56" s="69"/>
      <c r="H56" s="69"/>
      <c r="I56" s="99"/>
      <c r="J56" s="99"/>
      <c r="K56" s="99"/>
      <c r="L56" s="52">
        <f t="shared" si="0"/>
        <v>0</v>
      </c>
    </row>
    <row r="57" spans="1:12" ht="16.8" thickBot="1">
      <c r="A57" s="41">
        <v>48</v>
      </c>
      <c r="B57" s="51"/>
      <c r="C57" s="94"/>
      <c r="D57" s="69"/>
      <c r="E57" s="69"/>
      <c r="F57" s="69"/>
      <c r="G57" s="69"/>
      <c r="H57" s="69"/>
      <c r="I57" s="99"/>
      <c r="J57" s="99"/>
      <c r="K57" s="99"/>
      <c r="L57" s="52">
        <f t="shared" si="0"/>
        <v>0</v>
      </c>
    </row>
    <row r="58" spans="1:12" ht="16.8" thickBot="1">
      <c r="A58" s="41">
        <v>49</v>
      </c>
      <c r="B58" s="51"/>
      <c r="C58" s="94"/>
      <c r="D58" s="69"/>
      <c r="E58" s="69"/>
      <c r="F58" s="69"/>
      <c r="G58" s="69"/>
      <c r="H58" s="69"/>
      <c r="I58" s="99"/>
      <c r="J58" s="99"/>
      <c r="K58" s="99"/>
      <c r="L58" s="52">
        <f t="shared" si="0"/>
        <v>0</v>
      </c>
    </row>
    <row r="59" spans="1:12" ht="16.8" thickBot="1">
      <c r="A59" s="41">
        <v>50</v>
      </c>
      <c r="B59" s="51"/>
      <c r="C59" s="94"/>
      <c r="D59" s="69"/>
      <c r="E59" s="69"/>
      <c r="F59" s="69"/>
      <c r="G59" s="69"/>
      <c r="H59" s="69"/>
      <c r="I59" s="99"/>
      <c r="J59" s="99"/>
      <c r="K59" s="99"/>
      <c r="L59" s="52">
        <f t="shared" si="0"/>
        <v>0</v>
      </c>
    </row>
  </sheetData>
  <mergeCells count="1">
    <mergeCell ref="N9:O9"/>
  </mergeCells>
  <phoneticPr fontId="21" type="noConversion"/>
  <printOptions horizontalCentered="1"/>
  <pageMargins left="0.15748031496062992" right="0.15748031496062992" top="0.15748031496062992" bottom="0.15748031496062992" header="0.51181102362204722" footer="0.1574803149606299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Rezultātu lapa</vt:lpstr>
      <vt:lpstr>Rezultāti</vt:lpstr>
      <vt:lpstr>Last Chance</vt:lpstr>
      <vt:lpstr>Desperado</vt:lpstr>
      <vt:lpstr>Fināls</vt:lpstr>
      <vt:lpstr>Final Standing</vt:lpstr>
      <vt:lpstr>Grand Fināls-Reitings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2013-11-02T10:40:53Z</cp:lastPrinted>
  <dcterms:created xsi:type="dcterms:W3CDTF">2002-11-28T11:40:37Z</dcterms:created>
  <dcterms:modified xsi:type="dcterms:W3CDTF">2020-06-16T13:19:18Z</dcterms:modified>
</cp:coreProperties>
</file>