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Maijs\"/>
    </mc:Choice>
  </mc:AlternateContent>
  <xr:revisionPtr revIDLastSave="0" documentId="8_{875ADFA6-5239-42C2-B60D-147B381C8449}" xr6:coauthVersionLast="45" xr6:coauthVersionMax="45" xr10:uidLastSave="{00000000-0000-0000-0000-000000000000}"/>
  <bookViews>
    <workbookView xWindow="1152" yWindow="348" windowWidth="12828" windowHeight="12012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  <sheet name="Grand Fināls-Reitings" sheetId="6" r:id="rId7"/>
  </sheets>
  <definedNames>
    <definedName name="_xlnm.Print_Area" localSheetId="3">Desperado!$A$2:$F$17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C15" i="2" s="1"/>
  <c r="C8" i="5" s="1"/>
  <c r="C23" i="2"/>
  <c r="B13" i="4"/>
  <c r="D13" i="4"/>
  <c r="B15" i="4"/>
  <c r="D15" i="4"/>
  <c r="B10" i="4"/>
  <c r="C21" i="2" s="1"/>
  <c r="C9" i="5" s="1"/>
  <c r="D10" i="4"/>
  <c r="F10" i="4"/>
  <c r="B16" i="4"/>
  <c r="D16" i="4"/>
  <c r="F16" i="4" s="1"/>
  <c r="B14" i="4"/>
  <c r="D14" i="4"/>
  <c r="F14" i="4" s="1"/>
  <c r="B12" i="4"/>
  <c r="D12" i="4"/>
  <c r="B17" i="4"/>
  <c r="D17" i="4"/>
  <c r="B11" i="4"/>
  <c r="C18" i="2" s="1"/>
  <c r="C12" i="2" s="1"/>
  <c r="C8" i="2" s="1"/>
  <c r="C5" i="5" s="1"/>
  <c r="D11" i="4"/>
  <c r="B14" i="7"/>
  <c r="D14" i="7"/>
  <c r="F14" i="7"/>
  <c r="B12" i="7"/>
  <c r="D12" i="7"/>
  <c r="F12" i="7" s="1"/>
  <c r="B16" i="7"/>
  <c r="D16" i="7"/>
  <c r="B20" i="7"/>
  <c r="D20" i="7"/>
  <c r="B17" i="7"/>
  <c r="D17" i="7"/>
  <c r="F17" i="7"/>
  <c r="B13" i="7"/>
  <c r="D13" i="7"/>
  <c r="B11" i="7"/>
  <c r="D11" i="7"/>
  <c r="F11" i="7" s="1"/>
  <c r="B19" i="7"/>
  <c r="D19" i="7"/>
  <c r="F19" i="7" s="1"/>
  <c r="B15" i="7"/>
  <c r="D15" i="7"/>
  <c r="F20" i="7"/>
  <c r="B10" i="7"/>
  <c r="D10" i="7"/>
  <c r="F10" i="7"/>
  <c r="B18" i="7"/>
  <c r="D18" i="7"/>
  <c r="B7" i="3"/>
  <c r="C7" i="3"/>
  <c r="D7" i="3"/>
  <c r="E7" i="3"/>
  <c r="F7" i="3"/>
  <c r="G7" i="3"/>
  <c r="H7" i="3"/>
  <c r="I7" i="3"/>
  <c r="B22" i="3"/>
  <c r="C22" i="3"/>
  <c r="D22" i="3"/>
  <c r="E22" i="3"/>
  <c r="F22" i="3"/>
  <c r="G22" i="3"/>
  <c r="H22" i="3"/>
  <c r="I22" i="3"/>
  <c r="B26" i="3"/>
  <c r="C26" i="3"/>
  <c r="D26" i="3"/>
  <c r="E26" i="3"/>
  <c r="F26" i="3"/>
  <c r="G26" i="3"/>
  <c r="H26" i="3"/>
  <c r="I26" i="3"/>
  <c r="B20" i="3"/>
  <c r="C20" i="3"/>
  <c r="D20" i="3"/>
  <c r="E20" i="3"/>
  <c r="F20" i="3"/>
  <c r="G20" i="3"/>
  <c r="H20" i="3"/>
  <c r="I20" i="3"/>
  <c r="B24" i="3"/>
  <c r="C24" i="3"/>
  <c r="D24" i="3"/>
  <c r="E24" i="3"/>
  <c r="F24" i="3"/>
  <c r="G24" i="3"/>
  <c r="H24" i="3"/>
  <c r="I24" i="3"/>
  <c r="B8" i="3"/>
  <c r="C22" i="2" s="1"/>
  <c r="C10" i="5" s="1"/>
  <c r="C8" i="3"/>
  <c r="D8" i="3"/>
  <c r="E8" i="3"/>
  <c r="F8" i="3"/>
  <c r="G8" i="3"/>
  <c r="H8" i="3"/>
  <c r="I8" i="3"/>
  <c r="B4" i="3"/>
  <c r="C7" i="2" s="1"/>
  <c r="C4" i="5" s="1"/>
  <c r="C4" i="3"/>
  <c r="D4" i="3"/>
  <c r="E4" i="3"/>
  <c r="F4" i="3"/>
  <c r="G4" i="3"/>
  <c r="H4" i="3"/>
  <c r="I4" i="3"/>
  <c r="B17" i="3"/>
  <c r="C17" i="3"/>
  <c r="D17" i="3"/>
  <c r="E17" i="3"/>
  <c r="F17" i="3"/>
  <c r="G17" i="3"/>
  <c r="H17" i="3"/>
  <c r="I17" i="3"/>
  <c r="B14" i="3"/>
  <c r="C14" i="3"/>
  <c r="D14" i="3"/>
  <c r="E14" i="3"/>
  <c r="F14" i="3"/>
  <c r="G14" i="3"/>
  <c r="H14" i="3"/>
  <c r="I14" i="3"/>
  <c r="B5" i="3"/>
  <c r="C13" i="2" s="1"/>
  <c r="C6" i="5" s="1"/>
  <c r="C5" i="3"/>
  <c r="D5" i="3"/>
  <c r="E5" i="3"/>
  <c r="F5" i="3"/>
  <c r="G5" i="3"/>
  <c r="H5" i="3"/>
  <c r="I5" i="3"/>
  <c r="B19" i="3"/>
  <c r="C19" i="3"/>
  <c r="D19" i="3"/>
  <c r="E19" i="3"/>
  <c r="F19" i="3"/>
  <c r="G19" i="3"/>
  <c r="H19" i="3"/>
  <c r="I19" i="3"/>
  <c r="B10" i="3"/>
  <c r="C10" i="3"/>
  <c r="D10" i="3"/>
  <c r="E10" i="3"/>
  <c r="F10" i="3"/>
  <c r="G10" i="3"/>
  <c r="H10" i="3"/>
  <c r="I10" i="3"/>
  <c r="B9" i="3"/>
  <c r="C9" i="3"/>
  <c r="D9" i="3"/>
  <c r="E9" i="3"/>
  <c r="F9" i="3"/>
  <c r="G9" i="3"/>
  <c r="H9" i="3"/>
  <c r="I9" i="3"/>
  <c r="B15" i="3"/>
  <c r="C15" i="3"/>
  <c r="D15" i="3"/>
  <c r="E15" i="3"/>
  <c r="F15" i="3"/>
  <c r="G15" i="3"/>
  <c r="H15" i="3"/>
  <c r="I15" i="3"/>
  <c r="B13" i="3"/>
  <c r="C13" i="3"/>
  <c r="D13" i="3"/>
  <c r="E13" i="3"/>
  <c r="F13" i="3"/>
  <c r="G13" i="3"/>
  <c r="H13" i="3"/>
  <c r="I13" i="3"/>
  <c r="B11" i="3"/>
  <c r="C11" i="3"/>
  <c r="D11" i="3"/>
  <c r="E11" i="3"/>
  <c r="F11" i="3"/>
  <c r="G11" i="3"/>
  <c r="H11" i="3"/>
  <c r="I11" i="3"/>
  <c r="B18" i="3"/>
  <c r="C18" i="3"/>
  <c r="D18" i="3"/>
  <c r="E18" i="3"/>
  <c r="F18" i="3"/>
  <c r="G18" i="3"/>
  <c r="H18" i="3"/>
  <c r="I18" i="3"/>
  <c r="B16" i="3"/>
  <c r="C16" i="3"/>
  <c r="D16" i="3"/>
  <c r="E16" i="3"/>
  <c r="F16" i="3"/>
  <c r="G16" i="3"/>
  <c r="H16" i="3"/>
  <c r="I16" i="3"/>
  <c r="B6" i="3"/>
  <c r="C19" i="2" s="1"/>
  <c r="C14" i="2" s="1"/>
  <c r="C7" i="5" s="1"/>
  <c r="C6" i="3"/>
  <c r="D6" i="3"/>
  <c r="E6" i="3"/>
  <c r="F6" i="3"/>
  <c r="G6" i="3"/>
  <c r="H6" i="3"/>
  <c r="I6" i="3"/>
  <c r="B21" i="3"/>
  <c r="C21" i="3"/>
  <c r="D21" i="3"/>
  <c r="E21" i="3"/>
  <c r="F21" i="3"/>
  <c r="G21" i="3"/>
  <c r="H21" i="3"/>
  <c r="I21" i="3"/>
  <c r="B12" i="3"/>
  <c r="C12" i="3"/>
  <c r="D12" i="3"/>
  <c r="E12" i="3"/>
  <c r="F12" i="3"/>
  <c r="G12" i="3"/>
  <c r="H12" i="3"/>
  <c r="I12" i="3"/>
  <c r="B23" i="3"/>
  <c r="C23" i="3"/>
  <c r="D23" i="3"/>
  <c r="E23" i="3"/>
  <c r="F23" i="3"/>
  <c r="G23" i="3"/>
  <c r="H23" i="3"/>
  <c r="I23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J28" i="3"/>
  <c r="C25" i="3"/>
  <c r="D25" i="3"/>
  <c r="E25" i="3"/>
  <c r="F25" i="3"/>
  <c r="G25" i="3"/>
  <c r="H25" i="3"/>
  <c r="I25" i="3"/>
  <c r="B25" i="3"/>
  <c r="F7" i="2"/>
  <c r="F11" i="4"/>
  <c r="B34" i="3"/>
  <c r="C34" i="3"/>
  <c r="D34" i="3"/>
  <c r="E34" i="3"/>
  <c r="F34" i="3"/>
  <c r="G34" i="3"/>
  <c r="H34" i="3"/>
  <c r="I34" i="3"/>
  <c r="B35" i="3"/>
  <c r="C35" i="3"/>
  <c r="D35" i="3"/>
  <c r="E35" i="3"/>
  <c r="F35" i="3"/>
  <c r="G35" i="3"/>
  <c r="H35" i="3"/>
  <c r="I35" i="3"/>
  <c r="B36" i="3"/>
  <c r="C36" i="3"/>
  <c r="D36" i="3"/>
  <c r="E36" i="3"/>
  <c r="F36" i="3"/>
  <c r="G36" i="3"/>
  <c r="H36" i="3"/>
  <c r="I36" i="3"/>
  <c r="B37" i="3"/>
  <c r="C37" i="3"/>
  <c r="D37" i="3"/>
  <c r="E37" i="3"/>
  <c r="F37" i="3"/>
  <c r="G37" i="3"/>
  <c r="H37" i="3"/>
  <c r="I37" i="3"/>
  <c r="J37" i="3"/>
  <c r="K37" i="3"/>
  <c r="L37" i="3"/>
  <c r="M37" i="3"/>
  <c r="B38" i="3"/>
  <c r="C38" i="3"/>
  <c r="D38" i="3"/>
  <c r="E38" i="3"/>
  <c r="F38" i="3"/>
  <c r="G38" i="3"/>
  <c r="H38" i="3"/>
  <c r="I38" i="3"/>
  <c r="J38" i="3"/>
  <c r="K38" i="3"/>
  <c r="L38" i="3"/>
  <c r="M38" i="3"/>
  <c r="J30" i="1"/>
  <c r="K30" i="1"/>
  <c r="M30" i="1"/>
  <c r="J31" i="1"/>
  <c r="L31" i="1"/>
  <c r="K31" i="1"/>
  <c r="M31" i="1"/>
  <c r="J32" i="1"/>
  <c r="K32" i="1"/>
  <c r="M32" i="1"/>
  <c r="J33" i="1"/>
  <c r="L33" i="1" s="1"/>
  <c r="K33" i="1"/>
  <c r="M33" i="1"/>
  <c r="J34" i="1"/>
  <c r="J34" i="3" s="1"/>
  <c r="K34" i="1"/>
  <c r="K34" i="3"/>
  <c r="M34" i="1"/>
  <c r="M34" i="3"/>
  <c r="J35" i="1"/>
  <c r="K35" i="1"/>
  <c r="K35" i="3" s="1"/>
  <c r="M35" i="1"/>
  <c r="M35" i="3" s="1"/>
  <c r="J36" i="1"/>
  <c r="J36" i="3" s="1"/>
  <c r="K36" i="1"/>
  <c r="K36" i="3" s="1"/>
  <c r="M36" i="1"/>
  <c r="M36" i="3" s="1"/>
  <c r="F20" i="2"/>
  <c r="F18" i="2"/>
  <c r="F8" i="2"/>
  <c r="F22" i="2"/>
  <c r="F21" i="2"/>
  <c r="F23" i="2"/>
  <c r="J4" i="1"/>
  <c r="J25" i="3" s="1"/>
  <c r="K4" i="1"/>
  <c r="K25" i="3" s="1"/>
  <c r="M4" i="1"/>
  <c r="M25" i="3" s="1"/>
  <c r="J25" i="1"/>
  <c r="J12" i="3" s="1"/>
  <c r="K25" i="1"/>
  <c r="K12" i="3" s="1"/>
  <c r="M25" i="1"/>
  <c r="M12" i="3" s="1"/>
  <c r="J5" i="1"/>
  <c r="J7" i="3" s="1"/>
  <c r="K5" i="1"/>
  <c r="K7" i="3" s="1"/>
  <c r="M5" i="1"/>
  <c r="M7" i="3" s="1"/>
  <c r="J12" i="1"/>
  <c r="J17" i="3" s="1"/>
  <c r="K12" i="1"/>
  <c r="K17" i="3" s="1"/>
  <c r="M12" i="1"/>
  <c r="M17" i="3" s="1"/>
  <c r="J9" i="1"/>
  <c r="J24" i="3" s="1"/>
  <c r="K9" i="1"/>
  <c r="K24" i="3" s="1"/>
  <c r="M9" i="1"/>
  <c r="M24" i="3" s="1"/>
  <c r="J26" i="1"/>
  <c r="L26" i="1" s="1"/>
  <c r="L23" i="3" s="1"/>
  <c r="N23" i="3" s="1"/>
  <c r="K26" i="1"/>
  <c r="K23" i="3" s="1"/>
  <c r="M26" i="1"/>
  <c r="M23" i="3" s="1"/>
  <c r="J20" i="1"/>
  <c r="J11" i="3" s="1"/>
  <c r="K20" i="1"/>
  <c r="K11" i="3" s="1"/>
  <c r="M20" i="1"/>
  <c r="M11" i="3" s="1"/>
  <c r="J19" i="1"/>
  <c r="J13" i="3" s="1"/>
  <c r="K19" i="1"/>
  <c r="K13" i="3" s="1"/>
  <c r="M19" i="1"/>
  <c r="M13" i="3" s="1"/>
  <c r="J14" i="1"/>
  <c r="J5" i="3" s="1"/>
  <c r="K14" i="1"/>
  <c r="K5" i="3" s="1"/>
  <c r="M14" i="1"/>
  <c r="M5" i="3" s="1"/>
  <c r="J27" i="1"/>
  <c r="L27" i="1" s="1"/>
  <c r="L27" i="3" s="1"/>
  <c r="K27" i="1"/>
  <c r="K27" i="3" s="1"/>
  <c r="M27" i="1"/>
  <c r="M27" i="3" s="1"/>
  <c r="J28" i="1"/>
  <c r="K28" i="1"/>
  <c r="K28" i="3" s="1"/>
  <c r="M28" i="1"/>
  <c r="M28" i="3" s="1"/>
  <c r="J29" i="1"/>
  <c r="L29" i="1" s="1"/>
  <c r="K29" i="1"/>
  <c r="M29" i="1"/>
  <c r="J10" i="1"/>
  <c r="J8" i="3" s="1"/>
  <c r="K10" i="1"/>
  <c r="K8" i="3" s="1"/>
  <c r="M10" i="1"/>
  <c r="M8" i="3" s="1"/>
  <c r="L11" i="6"/>
  <c r="L12" i="6"/>
  <c r="L13" i="6"/>
  <c r="L14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6" i="6"/>
  <c r="L37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10" i="6"/>
  <c r="J23" i="1"/>
  <c r="J6" i="3"/>
  <c r="K23" i="1"/>
  <c r="K6" i="3"/>
  <c r="M23" i="1"/>
  <c r="M6" i="3"/>
  <c r="J15" i="1"/>
  <c r="J19" i="3"/>
  <c r="K15" i="1"/>
  <c r="M15" i="1"/>
  <c r="M19" i="3" s="1"/>
  <c r="J16" i="1"/>
  <c r="L16" i="1" s="1"/>
  <c r="K16" i="1"/>
  <c r="K10" i="3" s="1"/>
  <c r="M16" i="1"/>
  <c r="M10" i="3"/>
  <c r="J17" i="1"/>
  <c r="J9" i="3"/>
  <c r="K17" i="1"/>
  <c r="K9" i="3"/>
  <c r="M17" i="1"/>
  <c r="M9" i="3"/>
  <c r="J18" i="1"/>
  <c r="J15" i="3"/>
  <c r="K18" i="1"/>
  <c r="L18" i="1"/>
  <c r="L15" i="3" s="1"/>
  <c r="N32" i="3" s="1"/>
  <c r="M18" i="1"/>
  <c r="M15" i="3" s="1"/>
  <c r="J21" i="1"/>
  <c r="L21" i="1" s="1"/>
  <c r="K21" i="1"/>
  <c r="K18" i="3" s="1"/>
  <c r="M21" i="1"/>
  <c r="M18" i="3"/>
  <c r="J24" i="1"/>
  <c r="L24" i="1" s="1"/>
  <c r="J21" i="3"/>
  <c r="K24" i="1"/>
  <c r="M24" i="1"/>
  <c r="M21" i="3" s="1"/>
  <c r="J11" i="1"/>
  <c r="J4" i="3" s="1"/>
  <c r="K11" i="1"/>
  <c r="M11" i="1"/>
  <c r="M4" i="3"/>
  <c r="J6" i="1"/>
  <c r="J22" i="3" s="1"/>
  <c r="K6" i="1"/>
  <c r="L6" i="1" s="1"/>
  <c r="M6" i="1"/>
  <c r="M22" i="3"/>
  <c r="J13" i="1"/>
  <c r="J14" i="3"/>
  <c r="K13" i="1"/>
  <c r="K14" i="3"/>
  <c r="M13" i="1"/>
  <c r="M14" i="3"/>
  <c r="J7" i="1"/>
  <c r="J26" i="3"/>
  <c r="K7" i="1"/>
  <c r="K26" i="3"/>
  <c r="M7" i="1"/>
  <c r="M26" i="3"/>
  <c r="J22" i="1"/>
  <c r="J16" i="3"/>
  <c r="K22" i="1"/>
  <c r="K16" i="3"/>
  <c r="M22" i="1"/>
  <c r="M16" i="3"/>
  <c r="J8" i="1"/>
  <c r="K8" i="1"/>
  <c r="K20" i="3" s="1"/>
  <c r="M8" i="1"/>
  <c r="M20" i="3" s="1"/>
  <c r="L38" i="6"/>
  <c r="L35" i="6"/>
  <c r="L15" i="6"/>
  <c r="L16" i="6"/>
  <c r="O16" i="6"/>
  <c r="L23" i="6"/>
  <c r="O15" i="6"/>
  <c r="O14" i="6"/>
  <c r="O13" i="6"/>
  <c r="O12" i="6"/>
  <c r="F9" i="2"/>
  <c r="D45" i="3"/>
  <c r="D47" i="3"/>
  <c r="D51" i="3"/>
  <c r="D43" i="3"/>
  <c r="D50" i="3"/>
  <c r="D49" i="3"/>
  <c r="D48" i="3"/>
  <c r="D46" i="3"/>
  <c r="D52" i="3"/>
  <c r="D44" i="3"/>
  <c r="F13" i="2"/>
  <c r="F12" i="2"/>
  <c r="F15" i="2"/>
  <c r="F14" i="2"/>
  <c r="F19" i="2"/>
  <c r="C11" i="5"/>
  <c r="F13" i="4"/>
  <c r="F17" i="4"/>
  <c r="F15" i="7"/>
  <c r="J20" i="3"/>
  <c r="K15" i="3"/>
  <c r="L15" i="1"/>
  <c r="L19" i="3"/>
  <c r="N19" i="3" s="1"/>
  <c r="F12" i="4"/>
  <c r="F15" i="4"/>
  <c r="F18" i="7"/>
  <c r="F13" i="7"/>
  <c r="F16" i="7"/>
  <c r="K21" i="3"/>
  <c r="K4" i="3"/>
  <c r="K19" i="3"/>
  <c r="L13" i="1"/>
  <c r="L14" i="3"/>
  <c r="N14" i="3" s="1"/>
  <c r="L17" i="1"/>
  <c r="L23" i="1"/>
  <c r="N23" i="1" s="1"/>
  <c r="L22" i="1"/>
  <c r="L16" i="3" s="1"/>
  <c r="L9" i="1"/>
  <c r="L24" i="3" s="1"/>
  <c r="N24" i="3" s="1"/>
  <c r="L20" i="1"/>
  <c r="L11" i="3" s="1"/>
  <c r="N11" i="3" s="1"/>
  <c r="L14" i="1"/>
  <c r="L5" i="3" s="1"/>
  <c r="N5" i="3" s="1"/>
  <c r="L7" i="1"/>
  <c r="L26" i="3" s="1"/>
  <c r="N13" i="1"/>
  <c r="L34" i="1"/>
  <c r="L34" i="3" s="1"/>
  <c r="L30" i="1"/>
  <c r="J35" i="3"/>
  <c r="L10" i="1"/>
  <c r="L12" i="1"/>
  <c r="L17" i="3" s="1"/>
  <c r="N17" i="3" s="1"/>
  <c r="L36" i="1"/>
  <c r="L36" i="3" s="1"/>
  <c r="N36" i="3" s="1"/>
  <c r="L32" i="1"/>
  <c r="L5" i="1"/>
  <c r="L7" i="3" s="1"/>
  <c r="N7" i="3" s="1"/>
  <c r="L28" i="1"/>
  <c r="L28" i="3" s="1"/>
  <c r="N28" i="3" s="1"/>
  <c r="L25" i="1"/>
  <c r="L12" i="3" s="1"/>
  <c r="L4" i="1"/>
  <c r="L25" i="3" s="1"/>
  <c r="N25" i="3" s="1"/>
  <c r="L9" i="3"/>
  <c r="L8" i="3"/>
  <c r="N34" i="3"/>
  <c r="N8" i="3"/>
  <c r="N15" i="3"/>
  <c r="N26" i="3"/>
  <c r="L21" i="3" l="1"/>
  <c r="N24" i="1"/>
  <c r="L18" i="3"/>
  <c r="N18" i="3" s="1"/>
  <c r="N21" i="1"/>
  <c r="N33" i="3"/>
  <c r="N16" i="3"/>
  <c r="N12" i="3"/>
  <c r="N29" i="3"/>
  <c r="N6" i="1"/>
  <c r="L22" i="3"/>
  <c r="N22" i="3" s="1"/>
  <c r="N16" i="1"/>
  <c r="L10" i="3"/>
  <c r="N10" i="3" s="1"/>
  <c r="N15" i="1"/>
  <c r="L19" i="1"/>
  <c r="L13" i="3" s="1"/>
  <c r="N18" i="1"/>
  <c r="L6" i="3"/>
  <c r="N6" i="3" s="1"/>
  <c r="K22" i="3"/>
  <c r="L8" i="1"/>
  <c r="J18" i="3"/>
  <c r="J10" i="3"/>
  <c r="J23" i="3"/>
  <c r="N31" i="3"/>
  <c r="N7" i="1"/>
  <c r="L35" i="1"/>
  <c r="L35" i="3" s="1"/>
  <c r="N35" i="3" s="1"/>
  <c r="J27" i="3"/>
  <c r="N22" i="1"/>
  <c r="L11" i="1"/>
  <c r="N8" i="1" l="1"/>
  <c r="L20" i="3"/>
  <c r="N21" i="3"/>
  <c r="N38" i="3"/>
  <c r="L4" i="3"/>
  <c r="N4" i="3" s="1"/>
  <c r="N11" i="1"/>
  <c r="N17" i="1"/>
  <c r="N30" i="3"/>
  <c r="N13" i="3"/>
  <c r="N27" i="3"/>
  <c r="N20" i="3" l="1"/>
  <c r="N37" i="3"/>
</calcChain>
</file>

<file path=xl/sharedStrings.xml><?xml version="1.0" encoding="utf-8"?>
<sst xmlns="http://schemas.openxmlformats.org/spreadsheetml/2006/main" count="183" uniqueCount="101">
  <si>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</si>
  <si>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</si>
  <si>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</si>
  <si>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</si>
  <si>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</si>
  <si>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</si>
  <si>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</si>
  <si>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</si>
  <si>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</si>
  <si>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</si>
  <si>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</si>
  <si>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</si>
  <si>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</si>
  <si>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</si>
  <si>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</si>
  <si>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</si>
  <si>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</si>
  <si>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</si>
  <si>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</si>
  <si>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</si>
  <si>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</si>
  <si>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</si>
  <si>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</si>
  <si>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</si>
  <si>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</si>
  <si>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</si>
  <si>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</si>
  <si>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</si>
  <si>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</si>
  <si>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</si>
  <si>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</si>
  <si>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</si>
  <si>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</si>
  <si>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</si>
  <si>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Punkti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</si>
  <si>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</si>
  <si>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</si>
  <si>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</si>
  <si>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</si>
  <si>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</si>
  <si>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</si>
  <si>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</si>
  <si>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</si>
  <si>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</si>
  <si>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Janvāris</t>
  </si>
  <si>
    <t>Decembris</t>
  </si>
  <si>
    <t>Novembris</t>
  </si>
  <si>
    <t>Oktobris</t>
  </si>
  <si>
    <t>Septembris</t>
  </si>
  <si>
    <t>Marts</t>
  </si>
  <si>
    <t>Februāris</t>
  </si>
  <si>
    <t>Aprīlis</t>
  </si>
  <si>
    <t>Maijs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</si>
  <si>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</si>
  <si>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</si>
  <si>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</si>
  <si>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</si>
  <si>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</si>
  <si>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</si>
  <si>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</si>
  <si>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</si>
  <si>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</si>
  <si>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</si>
  <si>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</si>
  <si>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</si>
  <si>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</si>
  <si>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</si>
  <si>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</si>
  <si>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Edgars Poišs</t>
  </si>
  <si>
    <t>Juris Olengovičs</t>
  </si>
  <si>
    <t>09B</t>
  </si>
  <si>
    <t>03B</t>
  </si>
  <si>
    <t>Toms Pultraks</t>
  </si>
  <si>
    <t>SPELE</t>
  </si>
  <si>
    <t>Artūrs Zavjalovs</t>
  </si>
  <si>
    <t>Maksims Gerasimenko</t>
  </si>
  <si>
    <t>Vladislavs Saveljevs</t>
  </si>
  <si>
    <t>X</t>
  </si>
  <si>
    <t>Maksims Jefimovs</t>
  </si>
  <si>
    <t>04C</t>
  </si>
  <si>
    <t>08C</t>
  </si>
  <si>
    <t>10C</t>
  </si>
  <si>
    <t>Edgars Jofe</t>
  </si>
  <si>
    <t>01B</t>
  </si>
  <si>
    <t>Tomass Tereščenko</t>
  </si>
  <si>
    <t>01A</t>
  </si>
  <si>
    <t>02B</t>
  </si>
  <si>
    <t>Ivars Lauris</t>
  </si>
  <si>
    <t>Artūrs Perepjolkins</t>
  </si>
  <si>
    <t>Rolands Landsbergs</t>
  </si>
  <si>
    <t>02A</t>
  </si>
  <si>
    <t>Mārtiņš Vilnis</t>
  </si>
  <si>
    <t>Sergejs Mensikovs</t>
  </si>
  <si>
    <t>Pavels Slobodenuks</t>
  </si>
  <si>
    <t>Aleksandrs Titkovs</t>
  </si>
  <si>
    <t>Sigutis Briedis</t>
  </si>
  <si>
    <t>Girts Priekulis</t>
  </si>
  <si>
    <t>Jurijs Dumcevs</t>
  </si>
  <si>
    <t>Kristine Seile</t>
  </si>
  <si>
    <t>Karina Petrova</t>
  </si>
  <si>
    <t>Olga Morozova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</si>
</sst>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2"/>
      <name val="Verdana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</font>
    <font>
      <b/>
      <sz val="12"/>
      <name val="Verdana"/>
      <family val="2"/>
      <charset val="186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  <charset val="204"/>
    </font>
    <font>
      <b/>
      <sz val="16"/>
      <color rgb="FFFF0000"/>
      <name val="Arial"/>
      <family val="2"/>
      <charset val="186"/>
    </font>
    <font>
      <b/>
      <sz val="16"/>
      <color theme="1"/>
      <name val="Arial"/>
      <family val="2"/>
      <charset val="204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3" xfId="0" applyNumberFormat="1" applyFont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5" fillId="0" borderId="34" xfId="0" applyFont="1" applyBorder="1" applyAlignment="1">
      <alignment horizontal="right"/>
    </xf>
    <xf numFmtId="1" fontId="37" fillId="5" borderId="8" xfId="0" applyNumberFormat="1" applyFont="1" applyFill="1" applyBorder="1" applyAlignment="1">
      <alignment horizontal="center"/>
    </xf>
    <xf numFmtId="0" fontId="35" fillId="0" borderId="7" xfId="0" applyFont="1" applyBorder="1" applyAlignment="1">
      <alignment horizontal="right"/>
    </xf>
    <xf numFmtId="0" fontId="38" fillId="0" borderId="8" xfId="0" applyFont="1" applyBorder="1" applyAlignment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8" fillId="0" borderId="21" xfId="0" applyFont="1" applyBorder="1" applyAlignment="1">
      <alignment horizontal="center" vertical="center" wrapText="1"/>
    </xf>
    <xf numFmtId="1" fontId="39" fillId="0" borderId="20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" fontId="32" fillId="0" borderId="32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36" fillId="0" borderId="0" xfId="0" applyFont="1"/>
    <xf numFmtId="0" fontId="32" fillId="0" borderId="19" xfId="0" applyFont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7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27FE65A0-C1DC-4E4F-9B90-1A41C99B7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65CEA8C5-3EBC-4071-8717-44E400533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F7A62E3C-FF66-4CC3-B522-EAE0826A1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3EE8ABEF-4011-4D73-B6CD-8A6991B8C6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716B8E48-217E-41A7-8DE4-9AE46BEAA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9385B103-04DC-4D59-929E-AB95982E6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83155D7D-2146-464F-9F7C-A45A26000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16461A17-3223-47B3-B117-46C9188422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7414FED1-530B-43D4-9295-81D189DBA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C5A1AACC-BC2F-4B9A-8FDF-A4A7E915A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EB780CAF-0D11-486B-ADE1-E94C4FC76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D72979B1-BDCC-4D63-A90E-5F0F5EF5B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5385BC14-18C4-4818-9576-A38623F232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9164B443-6B4C-4DBF-87BD-100BF6B5D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54C82CFC-012A-45BA-8738-81454F9B4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B7D8155F-6A61-4C0E-B88A-583803E77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75CF37C2-6E52-4AC9-8D0B-8CBEA744E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BE3ECA96-28E1-4BA7-B966-7F9C28567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BCB1CE0C-952F-4864-AC35-16E75597CD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9C82BDFF-6422-4DA2-8478-54416DF56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1A0011D0-5596-4836-BEA2-0C21CD15F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B9D73CAE-8023-4306-8B1B-8C4E037A7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C4FCABA7-5231-4C0B-BC47-AD94DC664D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C5ADE681-8FB8-44FA-8CFC-EC0779B435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BF00B5A9-B71E-4F1B-9DEA-823DB13A2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B0CCD998-7884-45D8-964B-05F8B805D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EC329886-DCAB-4468-ABB3-A2BB54C3D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CCDBDF08-907F-43F7-B766-A6EFDEEA1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5E780562-F75D-48F2-91F2-2AC7FD158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A4012BBF-4008-4606-918C-BBBBD8E08A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34040A0F-2AD0-4D82-B2C4-26E0E79CA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831153B4-2EAE-4C97-AA69-14CCF6A5A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F7AA2938-5745-44C0-89CB-B2AE840E9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BCF77E7E-F5A0-410A-8E5A-ECDF8F0C4A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F288AAF6-7FB0-4AA4-A41F-50B6E4F12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DC290D09-678F-46BA-8713-68584C7CB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E076635A-C0B8-46BA-9CB9-9D3A58302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462F801E-142A-4DAB-9C77-34BE1BF48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C0C94942-C0E0-41F6-A309-68E72E476A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3EB58C21-4522-4DC8-A7B3-C846483E7A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0DA70A7C-A3A8-480E-87AB-96CCCF1F60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D4CAF06F-5731-4575-98B5-4947EAE5CE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3FCCB50D-5DEB-40EA-B912-78E5D839E8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A14139CA-B828-462E-8D36-6CF65C93D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6383AE01-E75E-4708-8E7F-CA3C516D7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D2513FB1-7BBE-4527-87C7-852380375E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1983BF50-5904-4902-95C9-BFF1E2498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EAEF27F0-7BA7-4100-A584-EA8604179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AE94636A-2C87-4AEE-88AC-86C76CCE5B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B2DBD88C-E9E2-46AC-AB35-02F4E58C7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166CFACA-D8B8-4ED6-8A68-5184F65DD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CB292A51-703C-40C0-A7FD-222245125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BBA379F5-29D6-4263-B464-68F715A6C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C5E7BF80-5390-4F2D-95BA-8221C3B6D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30661B0F-72D6-4092-A1ED-0E7DAACFC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95DCFF1B-81EA-4B91-8757-070F58143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7AD8808D-806C-4086-BC52-791C8AFA9D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C9D363DA-C73F-4D90-8F30-F3F7BD97A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7D00E90B-C677-42E3-8527-72BDC86B7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E1B5385C-952D-48CD-9FA1-E050D917F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AFD2E0C1-A41F-4631-8912-7D70241FD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3B472161-7678-4E20-B95D-413976769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A941E27B-C858-4AC6-A022-5CD43E111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AE758C3F-2F96-4252-B6ED-C6E145163E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77E628AA-DB8A-43B0-85FF-58F2C21E5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AB009BD4-8594-4FDB-9E77-E0C28DA33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49936B2A-5E55-44E5-916F-9D59BDF35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B9B776B7-98FB-40A8-B28D-5344A0B45F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6A62D9CC-967A-4CBA-AB4D-B5DC44129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03402DD2-617E-48EF-AD14-0EA10B6DA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DFF7F246-C875-426B-845D-AA2AE75AB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4EF594C1-BDD8-46C7-97AF-E8FF838E30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C3D2D043-77F9-4329-9B1C-7C13707F61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DE6C9CA1-E83A-4311-A630-C73D786701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977806D8-9541-44B7-9F11-A66070C2C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4837A185-750C-41E3-A3B4-12A020DCEF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F447A064-B1EA-40C6-9E30-C3675E06A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2F1208CC-2BAF-4D64-8623-D03EE450C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091F5CC1-0590-4C0D-8868-8B6C667208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2ED187D6-7431-480D-AB38-CEC74FCCF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5E59CF35-16EC-4669-8949-22DB0CD306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0B9AF307-D0A1-496A-A23D-45417019A5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640558F0-D961-4EF8-9E12-84B96FF331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EE0CC300-AD4A-4221-92E6-33733BBF5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F220869D-21AD-4103-80BF-36FACC0D8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6CB1FEED-7358-4836-B3B0-9E22EED3A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6B38EE0C-6FD9-48AA-98B1-6F92EA533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67341B48-1F2A-4F32-8F71-8811CBD933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73A26453-EA73-4F52-BFDB-1E246BD91F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B1C40E6A-2A1D-4CF8-ACD0-1D37C62C1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B3B0A2E6-7372-4015-AE9E-C851130CC1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4A96F7D7-BE10-4F44-9A17-8CD565ACE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F612B97E-C922-4D88-B336-563BF1C68F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63E0074A-5E3E-4EFB-95E0-32DEAF22E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C65367FA-23B5-4C66-B21B-7A3E47DF1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CA9F8E5B-5AFB-46A6-8A5E-2063B48C5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59EA7223-AA39-41B4-90AC-AA423732C6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89F8A2A8-BC75-4BB1-8025-40007AC7A5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A1D46812-4AAA-4FEA-B3EE-111C84BFE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FE5A66D9-7658-457E-B805-EB5A13F6D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8852E677-42B0-40B7-8712-09DDA2AE3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F3FD3E8A-6090-4B5E-B652-C6EA29CAF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CD8B2F7B-4F8A-486A-8AD8-E0803EAF8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962F4A6D-CA5E-48A4-8A4D-F7633E2995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AB972704-E102-4AC5-A639-42DBF2CD9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4F74C6A4-0F09-4809-8853-92107DFB0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99425553-3620-400C-B661-B4DCF6044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56122296-7CF3-4BF9-B037-BD068B65C3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B20B03AA-92A2-4AE3-9EEA-2A522A420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046FBC96-D3FD-40BB-BECB-E18B6E182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60F4871A-2C64-4AD9-BD09-362814E15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9DBF7635-FDFD-4934-92C8-342311361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EB82BAE1-22D0-46A0-B870-96E427A6F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1F6BB7FE-E006-491A-876F-F02398E74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6DFB0CA8-5546-40D7-8F71-DB5EDF9E1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EAC2DE1A-418D-4E22-ADB8-9C8EE13CF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C5B0E19E-04BE-40D0-B0D0-6F5CE596E2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066097B7-FB72-4F15-9839-6FC7E4CC80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319C5802-3C91-49D8-B57F-887E2D5A3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650F0CB8-0AD5-4527-BE65-5E241612B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48DD8AB7-F8ED-4E11-9EFE-89C28D931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E781927E-2118-4AA4-A5E6-92F744AC86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6052AD19-96F8-4DC1-A13A-80BC6ECAF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04AC7979-019F-4DD3-978E-C84A4DBCF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BE64517F-8457-4E17-9679-6A955F0F3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7281FC01-3536-4D57-A9E4-446E656169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C28CD910-2FF5-42AF-A3DE-64606CDEF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81A090E9-41BF-4A10-986C-6A8484AE8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60C248D6-2923-4C42-9C09-17B4B2B5A6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016C3387-DFD1-4651-8313-3556BF0CF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079C5163-D75E-4620-9F37-6FE9BCAC5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A9E36370-DF60-4A0A-8740-99C21CC39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287037FC-EEC1-4E9F-9A4B-A7156B505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69A03966-4DC4-47E7-BB13-0530BFBF9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7A1DD2B3-8524-4549-BAF7-2F7C0F749E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940E3B47-6BA5-4A8B-84D0-F460C7AEC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8D9613F0-84D5-4629-9831-1E17AC103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D9874139-9966-4B22-B660-74BAAF297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4E9150A4-94DF-4119-AE05-727FDF1AA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8B8596A0-58AB-4676-A481-E1395A8E6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87CE5305-D85E-44A9-B315-B1C4C00D7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45BA446A-1C35-452F-891C-78FF74E90C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411F37A0-AF4A-4819-8352-1571B3166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F0C4D1F4-A34B-4D20-A2EB-5214CA8CC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7DBC7EF1-EE76-4386-B598-51A83A25F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553D3D05-94F6-45B6-ADDE-D778210E8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6</xdr:col>
      <xdr:colOff>455293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0E52BF36-A2CA-48A1-92A5-05FB5A67E9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F207EC5A-1EAA-408B-822C-9D040CA20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1F8B35B9-55F9-4A77-A63C-D504713D6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257927B4-F58E-4B9D-8565-01FF1CCC2A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8D641E25-8904-4122-AB82-A747C6D3D2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3F9DFABE-BFB8-4178-9B0D-C5C3FAF83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1E154C7C-5B58-4EAF-8A3B-A6A4193CE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5C9E5E5F-2B34-461D-A708-CB5157776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A0399273-8E60-4E77-A2F2-5F48306AF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0D59216F-3BFC-40FC-A7CC-C3B7873E2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B1A21CC7-3A4C-4781-A3A0-98C215A3D8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1DDB23E3-7DCC-4E20-9DFF-E4EE78AC8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E982BED5-88F7-47E3-87EB-45FB23D1C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67B14E52-9A40-48C1-902A-7BE9CAD3F6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195B733C-CF08-4EC6-930B-1840E1CD5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4B82A621-F353-422B-A543-D9E94D7E8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50AEBF3A-AD2E-4AB2-9A6C-0F7EAB38E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79844866-2E4E-4B74-BB04-5949219A3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DE6DA499-5FBD-46D6-A04B-DCB9A305D9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84AF5184-838C-4FC2-866B-0E7F6922F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875A8556-AAA4-4BDD-BD1F-F6E4BEEE8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201B130B-EACC-4FB4-8CFA-715EEA78A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A0F8BB51-3642-4799-8377-0599285AE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96ED936B-FD32-4A02-847C-9CF983F8A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C5C4A9C9-E160-4B44-AEB0-13884CFEF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97F7D895-129B-4A48-9094-E1A786C43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FE0B492E-F7EC-4362-83DE-38A60F4F1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65996D72-DAEF-4708-AF3B-A4C62900C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8AC91A69-CADB-4F20-90EB-6EA181E911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7F5F7354-525C-4158-9142-E677BB603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4B42CCEA-DCBC-4743-AA57-FA21B0DF6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D99FE267-0019-49AA-92C5-772A3268A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5CDA6237-A100-43B8-9548-9AA4994CFC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1B1C5D24-F305-4ABD-A18A-0E811158B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D7815F52-88BE-4563-92BE-5B1F8FB46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A8369005-7320-418F-9739-5D37DC2FE1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ECF00870-F530-4601-909B-CD4F8A355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3060BBFC-8DE2-48E9-AEFD-3DB75DFDC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B3644498-3561-414F-9224-3D6643F12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92FE772D-E1A9-426C-8381-F00E85C43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5FA1CABD-C6D9-415E-B343-CC20D8467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236E60B4-3FDC-4514-B53E-0057D59C3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9978FF89-95EB-4021-83EB-F3B91F14A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D338F8EE-5A61-49D2-A256-4C9722EEC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B28A26A1-75A6-4F28-8C38-B495D409C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5174246E-ED45-453A-9F25-CDA8F612D4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3B18B2BE-6FE4-427A-8857-4C742ACB1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F82E26DF-C099-4BF5-A427-AFC21626E6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1007644B-0BF0-453E-A5B5-FB53228A8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B9F7CFD4-82F3-4ACA-BBD8-A62561321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A3D1B3BE-5E40-4E7D-B360-C04820D2C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DAED72F6-F6BD-4630-A752-243D89562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5D1322A1-DC9D-4A77-9A13-78ECD927F3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F8237D03-7696-4EB1-A28A-D41FDB730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C1590A9E-9AA0-46D6-9673-A23D8EA71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83BAFFBE-07CA-4DF1-908E-7DD4ED06A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B370CCE1-BA41-47A2-B083-A678065016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D66CA488-E451-4387-BC7F-7E954E21D7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A6DBEB83-E0D0-4FA1-88E4-B26D88645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1D6A96A0-D968-4426-B5F2-66CABAD83F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6C12D4DD-4350-4489-93EF-BE1AF3E154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D2353C80-BE64-43CD-B58E-24496BDCB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EAF7D6AF-BBBB-4E0C-925E-C19D763534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1E35EFBD-3BDD-4323-B24A-808D69748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B3E6FBE5-229A-422C-B2E6-6E827945B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9C825334-E06B-4866-B783-62CC0600E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F3927799-3DD7-4570-8272-0602C8C37C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AF36BEB6-2A92-4A6E-A305-F37BA55F7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396DC6E6-5E05-421F-8C79-690AE3BF63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28FA6665-5020-4537-9851-0C2228921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B6CEDD9C-8C3D-4359-BD75-C60FCB7F9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EE6CC46B-6B2B-43C0-B784-255E661E4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4F243622-4698-4FAB-A7D9-101D813802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E3ED43FB-CB6A-4438-8CDB-35DD96CB13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AD424F15-B76E-416A-A504-A3476BF10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2CAFC000-CF37-467D-90CD-47E639277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810411E4-63A3-42C6-8F3F-92BDAE733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61E93887-A0E0-434C-A69C-DC82CAA34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D138D397-C173-4ACE-B794-91350A9CC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8B266E59-6A83-43AE-AAC3-A073379EA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FD8955A2-593A-4503-89D7-A5A318FD1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C0491DF9-513C-4C8F-A162-9DB085FDC0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039B11D4-AE5E-4EFF-B2EB-9A30AFA9C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0B7AB9AF-7953-429B-AED2-DE52BFDE04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7589A765-5149-4CBF-8FA7-FBD836636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6BE03B80-A4A2-4AFA-8C9F-0DF24C24E8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160A19B7-42CE-4B9A-8DB4-1BE4458AB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8153B6A-9988-4E8E-B544-CDA99A48A0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4911CD7C-DC93-49AF-90A7-20B55AA06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0E499B91-94AC-4DC9-ABCE-2134CF175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29705674-7AB4-4BC3-8E7A-3D3DB3FEE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14B61930-CD3B-4E12-AA50-07676B1D83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5BECD047-4F04-40D1-BF1B-E5886A0C8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AAB4D60D-A721-41F3-A9C9-85FAA7D13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E3CC9736-CF96-4BF4-BA0E-E3DE62E144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CE7D503B-9B40-40D7-BBF4-EC6EEA587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A450D65C-E10E-4A31-A34C-F2525B5D1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C3FC85B3-BCEF-4358-8C35-4DA0690350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088081BF-1B73-4532-9B0F-9F9E9AC31B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9E83503C-87E8-4C6D-8EF4-45DDCE830F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B41AFFDF-632E-4FB0-9570-2CAB6EC95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81B6129D-9D30-4D86-9B8A-62D5D3045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B40E769F-6BA1-40E7-B0BD-E90242D66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93302179-C2DB-42DD-91AD-F0AFDDDDE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A91A129C-0A36-4695-953F-1642C8E37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717B4B0F-40F1-469F-8B6D-E579553039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A10F5AA4-927F-4729-808A-E70EE3515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152E7FC6-91E4-4935-B21A-3233AD307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CF8572AD-666C-495F-B4E0-B0B7192F8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1F47EDAB-9ED3-40DF-AC93-C56FD42BD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3BD6AA4A-76A8-4A9C-98EE-162566F21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083F8B96-FF3C-4EFE-BB58-0E6345BF9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49150CD8-54C5-461D-8CCA-BC6CA2C530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EB4156F6-6981-4F23-A0CF-963E72682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CF269921-A2F4-4373-993A-D4F64F1C9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69ABD480-A265-4D15-891C-7F4C0D00A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02D0672D-DAB7-4BC5-B08B-F461D9354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3C6D34FD-96FE-4696-BF62-7051918A1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DBF72C78-F4AE-4016-8309-6565696B3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B117B389-8F0F-4554-BB73-1B8010E62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0104CB36-7D58-46EA-85F1-88E54A863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E1D1FB83-8134-46C8-AEEF-FE07B0B0B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3373B0F2-06D3-4AFC-89E5-8AA8B80AB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2C5ABB4B-CFDE-4636-B268-E0F18F88F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D57EBF84-5717-4499-932D-72FEF982C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210711D7-547E-4FFC-BA84-85D331536F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7DA56E5E-DAA3-4C4E-9F99-53E6842F17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11A991AE-DF97-4F51-8FA7-587B5AA09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8CD19FAE-F8ED-4106-8076-BD023909E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4BDFFC66-C4DE-4617-A0F2-A055DEFBB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32BDF115-0B14-4BDF-9015-8FF947B58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242014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04DD097E-65C2-4D2C-A73F-E0E2020EB5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94413638-8637-4FA1-B1CB-4596EA380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775BD935-2B16-426B-B3D3-26C2213FE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6EA779DD-2678-40D8-8945-4479A1DFA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533D943E-6F36-441D-9802-FE9C05C5F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6BD85753-1EFA-4A93-B6C7-C80E454671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295C3E2D-32E0-4E84-9017-F7F4BA4FD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CF6B44BB-C221-4B56-B260-B36BE6002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6E73AEEC-4CC8-4013-86EE-18EC0F590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D3DF3C65-6BA5-44FE-8FF1-97313A540D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590A0D7A-5BCE-4C28-8210-63804161E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5031A4C7-B8F4-48B3-AC4B-CC2AF64D4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7E696EB8-9DDE-4881-8B73-9B1D3F14E5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5D5A632E-0871-4F29-AED3-D00125C87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242014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46A39029-CBA7-4431-9AF6-0A8D27F09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BE01FFCA-BFA0-4422-9103-07232DF8A3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74677624-B5D2-4064-ADE8-4679D9845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73853EF5-D5A9-4CAE-AC15-A49206705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058DC7EB-400D-469F-83D1-A9259DFCC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545D140B-8FF1-4492-A151-56A5F1DFD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6C1D87AD-A8E2-4FF3-B54D-D0B831B04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64090157-5713-4505-827C-C71DD43A0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4889FC6C-C58D-4087-B29E-BFA297AB8D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8554D8E2-4CE3-4787-9F51-E20CDE8C1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E7292DE3-3618-4E61-AE6E-C24A00A664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2251D255-585B-4310-ADB9-2E65FFE79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B12FC0F6-0CE9-4B11-85A4-0CBC67DFB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5D6A97CF-D6F7-4620-AE9F-284D96EA7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D33922AA-676F-4348-973F-B0F7AD33B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803940D3-CA3C-4028-A2EC-6E23FA7B3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007CEC8C-0224-4941-B238-73533DCAF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B5AA3288-404C-4993-B80F-CBC730109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41B21242-D39F-4602-A5E6-0C20D75129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40DF6720-3F19-46D5-A7C0-A9FD350E0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6F417DF2-9BFE-4AA7-B219-2B87F963B8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496C9708-A702-45E5-AB0A-DF6EF5F94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A81EF3B7-FC21-4D8B-A0EF-5674FB376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16A7278C-283B-4BFF-8EC8-7FA4A58A3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BCB70539-68CD-44FD-ADC8-64FC41F5F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201E97F1-BC34-43AC-9A34-669AFC9B7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2495CDA4-EF50-40CC-97CC-9259FA5809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2A111B23-EA02-4AA2-8FF4-40CF0BD67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A28A06CC-0507-48D1-8CE7-7B92CF6D4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86A89BFD-4EBC-4325-A37E-859B40147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3EEE782A-457D-40D4-8F34-094197F41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33F787F8-A8FD-48DE-ADA0-73F8082C6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947AC8D8-EA86-4211-8438-37976CE6B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12F3DB8E-BA03-404C-89EB-E534FC6112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58CD022D-9599-4292-96BC-65C581DEA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7BA6577D-F76D-4E1E-8883-A832F4F27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1F223A02-9DC0-49B1-A530-9CB782631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8B23F117-8F88-4232-8ECB-F1E5A47128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B89B40E1-6E1E-4064-B95D-44BA46842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A7D95D24-3FC4-4388-9CEB-A652FF7B3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087DE872-E927-4EDA-B567-8E1E6E3BB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6FC10829-184D-4916-B5AC-B0722E7BA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288548AF-5323-4D11-AA68-56F6B6397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DDED1F10-7150-4437-8539-716E5BA8A2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B88F5C12-9619-4E7E-A33B-D9AB48080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20261578-E6F3-4C8E-802F-3AAE1D6F3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2F85EACC-B93F-4C00-9E1C-D3E882004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9D8E6964-9AC6-4968-9DD9-7EFFFC18B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3739A4AF-573E-45A8-A114-58C00FA50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995B0806-793C-413D-A22C-10DE2271D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9CB5BCF5-A963-4E24-9F62-F82F19F78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7C7C44B2-C474-4FF9-A2B9-96BCEF23F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57C21BF5-3F9D-4CEA-81A1-B8F401776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D8616BD1-8D0D-40C2-869C-9D9F143B42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4954B09E-72F2-49F0-A96C-71F238194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69F3B245-94AC-4D58-88EE-5792283C69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16C58A24-BC9D-4EFE-8C65-3D83E0EEAE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6EE50FF5-8E06-48DB-BF85-7638DDCAC2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FC96B20D-525E-435E-B078-81A10B37AB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572E7769-7F90-4A96-8A3F-F9F6644DF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242014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2349BD9D-4982-4A4D-964F-D1CD7DE6F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AFD7316E-5BF9-4D58-9E7F-AC125F7EC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E9F9A9E5-B704-4526-AFF0-DD3F0E34D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D3171EAC-C84C-45A3-937A-228F26754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ADCAE24C-6538-4A16-9590-C4192E7D5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F52BCAC5-3FAE-4011-912B-0BDDF586B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7DEE2489-65DD-47A6-B34B-8AB2D2176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B935D8BB-FA45-4319-8B08-71700A3E9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4C74F3D3-66CF-4D52-A4CE-C69E3CBB7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147B9E35-C2B1-47F1-9E33-BC3AD16A3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BBD61058-F6FE-4F52-80EB-F2B6AC5BC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98302BEB-EA6F-47D0-81F1-C466E8472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4E234560-8230-442C-83A4-240D11E48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3774DA1E-235E-4D47-A2F4-74DA63435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242014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430F8494-6312-4832-A400-12108C85E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A5DE3F55-A54C-4D48-8EEE-A3D4106ABF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E3237A06-2BA2-4712-9E79-960E4D0CB9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32C20A7C-019C-405A-B491-0396B1CB5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A3CBCDB6-BFA0-4B82-9B90-5E98008E4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420D73D5-38C2-4646-B1B6-E4D71DDE8F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0B9CE638-96BC-4706-9813-3E7D2A1D2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7345B860-5389-4A5E-B167-0F3306CDC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5E056C20-FB86-4FD7-A9C8-6680CA20D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64011298-518C-4218-9513-371FB2D34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D8DE3CBF-A9CE-43E0-93CB-57B62F754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953D1B6D-17C9-417B-BFB1-9C99D9814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B910F0CE-9B95-470A-9162-13BBC2ECB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DF179592-7A34-4DD2-8A66-E52508AFD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BA170220-EF34-4CED-964D-1E8BE504A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F9323185-EF95-480F-B854-CBC06992F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CC32B41A-525B-4366-A08A-057507A5E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C35C0D02-4C12-45E9-9EC9-E8E746EF0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0D30E634-59EC-4FF6-B12F-A12A85489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3805C5AC-59C5-4BF4-A304-A10517C43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17882F45-3A0A-4699-81D8-914A64614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8B293ED6-FE37-4B29-BC5F-74B4F04DA4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8CE8F853-A548-4B2F-9BB5-B85791D36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76573FEE-A373-4C70-8B8A-6ADC74AC6B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5CA650D6-18F5-48A8-B8E7-74FB029B4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8FD11B08-DD8E-41B7-B92B-7E355A2189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00CE4AC2-D6EE-4BF2-AB28-4ED3ADEE10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B9E4CED1-C039-44DA-A32C-068F83726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53C10850-A545-4D1C-B9D4-E03E50D93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8042E33E-CCC3-43FD-96DC-813D51332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1C7540C0-931F-4E7D-B839-17F345BDAB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92744EB5-69C3-4627-942C-14D088089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B32CD58A-2589-47F3-A542-F58342FC5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BE59DB5C-25D4-4F15-BA13-665FFEF8D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25BCC9BC-6B78-4CF7-BE18-FB97A80B67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E2A4219C-DB53-4D63-848F-ABCDF81BF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49530</xdr:rowOff>
    </xdr:from>
    <xdr:to>
      <xdr:col>5</xdr:col>
      <xdr:colOff>0</xdr:colOff>
      <xdr:row>19</xdr:row>
      <xdr:rowOff>242014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0D304065-95A5-4150-92A1-8B9DFB4F6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EEF4E0DB-F79E-40A2-B69E-702774933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9EC210F4-8FA0-4A62-978A-FE17D164E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D3EEAC7C-6C9C-46CC-A8EE-9FF4E2B87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D391A336-59DB-42A4-8409-BE3AC2FED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53B4A17C-01DD-4F98-A71C-0D1FCF158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08D29B64-A2AB-4F80-9DB3-0978CC7CC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6D4E3D8D-F0C0-4339-A441-246F1F40D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3C7C74A7-8CF2-4537-A498-F6D8DDC90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5EF72767-51BF-4172-A7C7-8170B2C79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FD666836-B4ED-49AA-BCCD-A91C67CD4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CED09BF7-A0BE-4B4D-A4E3-D80917C83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2862DB97-561D-4E23-AD57-B46D5CB71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6E47338D-5AE4-457A-ABF9-33569CDB36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C9FAC486-CC93-446E-85A7-6E23D9330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19D9CF69-FAE1-49AF-A710-EFEDA6331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C5B40EE3-36F8-445F-B7E3-214744718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75F5F4A3-34AE-44EE-BA3A-8F8F53373D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8B972A7B-D3E8-4720-B95F-1EDAFB705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4243B395-FD35-4D08-86DE-CACA81E0C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124651B6-57A3-4BC8-89A4-DA8BE6B57A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392C8757-2023-4D05-8DFF-96A38CC698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5FD4C6B9-9096-4C0F-9E67-5B7734722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EE7477B1-E43E-4A75-911B-04A8F4A85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84FA7BE5-C654-4AA6-9A5A-BEFBE7A87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9E17380C-F508-4A44-913E-20D997724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06D98FBD-746F-42CB-B5F2-49B9CB736F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956280F3-A5C0-4B8C-9685-3287BB74D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98AA3D7B-D3FF-4825-B98B-394723F98D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05001F22-9DD9-4686-B56B-073E6585E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0C7AEBE7-0611-4CDD-870D-81A6D6B870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D015D5D3-D6D3-4ADF-8E47-708AE807D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6A932120-4E33-4B3A-94AC-BDD4F17547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B726FCE4-EC4E-431C-B872-E4936291D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BF1DC863-6062-48FD-B70B-A7C8031715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69E8177A-DEE1-4A67-AE27-7528852B5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B2E28071-A592-4EAD-932B-8B0B5D0C3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7ACCB5D7-123C-49EE-B036-A7E237275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2B11FBB1-038F-4E7B-A311-3569CB7E1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D1716E10-F536-431A-8DBA-0BA9F30FC3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63506A1A-E4A3-403A-B5AD-C75AA8CE7F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D49A6B73-F5A8-418B-9CCC-9A7C71B678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DE1AA43C-09E1-45E9-87BD-4DFE34CE8C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1E2790A9-160D-4457-BBFF-0C2748984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47149DB1-E70B-45D0-B265-EBF823163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ACD5A94C-D002-4AE4-ADD9-846E7132AC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2CF3D968-5B84-4720-B7F0-B1C819C91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7894F1F9-D6DE-48F1-8F96-C3874C363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DFEE698E-D989-4E4E-A38E-2601E4EB3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6516FBB4-F54E-44E4-9188-E4CE575C8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0850EA8E-4451-4A95-903B-670FEAFE5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52B9FE85-7EAC-4AD3-9BFC-BE3F549FF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6A4180B4-D724-42A1-BF65-2054F9E11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07CE8999-3A84-483D-ADAE-12264BA62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B8716788-6EC5-4585-BEEF-1562BAC775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3B941512-64B0-4CC0-A2B6-0904851F2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13D05F41-AE8A-400D-8DB8-61963DBE49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13B8BC67-D462-468B-9676-4F14EB438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D279B7DF-3BC0-4450-BF7F-732774C0E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73AB7D90-4C27-4A2F-A26D-EDE92E22E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75A15F4A-5015-4D1B-9115-CEFE6F60A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11B2FDEF-571D-463F-90A8-8ACCB6E37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57B44BD0-3073-40C0-AD62-62D63778C0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82BFA7B2-D8DF-40FC-886B-1BEBFE21A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DA225B5B-EBA6-407F-9F14-343B5AB9C8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4CD94F26-3BA2-473C-B9B1-6F166D6AD9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77762C00-163E-412C-84B7-4E67D6E90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4CA2892A-2CDA-4791-ACF3-74D3C853C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65FA4D79-C6CC-413C-B9A3-F1553ED1E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7B4F1C48-C3BD-41D2-BEEF-3D93E6BCD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3F1FD5BA-A47A-4C31-9687-44CF7FAD8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68898ED9-EC4A-4F8E-8974-61310904E1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2271B8B9-1AE8-400A-8D60-399F53D39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79EC0C10-1890-4726-A9E3-6BFA38892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AEBD3B03-8A21-4344-8B78-F39E6C5E35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BF948622-BD12-49AA-A76E-2E8B8F872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7DF858FE-82A8-4100-BBF1-D5F27FA2AB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22E7BE0D-BDFE-423F-934B-51BF54301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235A2318-2412-4F61-8118-59BB8F820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254F8E4E-FBE4-4366-B650-3C097633F8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DD9EB73B-16F5-48EF-AF49-AA9158774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0A71EDFC-ADA6-4DEF-8E5A-68566101D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FF67AC2B-9107-4780-8CCA-355B863CB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438A2EC5-A391-4A27-BD36-F625A6082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BBE312A4-01EC-4DE9-95A3-62764D316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7AF9B341-4421-4F92-823C-DB047AC7B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5D625B92-5858-4BF3-96D5-DC39A4E55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E4231148-F891-41DA-93F9-0533387B5D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DB9FE17E-A907-4657-B0E1-650C08127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0E637209-8D6E-4BEB-8BBA-0DCD091E72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570B0A36-AC11-49BE-A35F-C3E788DB8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477D2CCE-9634-4911-BF70-BE7D32811C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622E54FE-1AF0-459C-9425-0A3FB4C9D2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FD6988B3-E66A-4C96-B0DB-C587F06C9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585A24F0-757D-4856-AF4C-711326CB5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F838DE9B-24F2-4F27-BA96-7EE9B4506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442F4917-CB9E-4CCA-B57C-E7A855AF9D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164707CD-F5F7-4BBB-80B4-CD1C005BB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F2B3FF7D-154A-4CAE-A636-A0BFCD8B7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41594AB9-20CB-4C18-AFA2-FBC9D04E0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DEFE2AF2-CAC5-4194-81EA-8E2238D29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823411E5-93CB-4279-8913-B5D4445CB3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62EBB7BC-10DA-4A79-AB8F-A3A9BDF4F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EF6A6E09-F06B-41F0-B5F9-0DC0D36752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D54DFAC5-3ADA-4E30-B762-0DF2891CB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94F62D82-1272-4778-BFB6-7F024AA51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131379AE-D143-4C56-9BA6-EB544E4D0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C3B294A5-EE69-422A-8B1E-92C26A8F3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8DB4C3B8-720A-478A-89C1-97CACB56E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1B7E4C87-96D8-49D0-B203-FEF0DE207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54F83B9D-5804-4D27-9791-95C781839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161DC00E-D6B2-4165-B470-6AC53FD02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662427A2-FD66-4D24-ADF4-0428EDE9C0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BB1A39B7-2BAD-43CE-A7B0-47F0BDCB05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D78B4EF1-A9E4-4CB9-8ED7-1CA52D43F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DDA45E84-BE1A-4ECE-83D0-537CA560B3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FA0EC011-6133-480C-9110-F03AB4797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B398CC97-4938-4392-9908-631A2BB84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0B3886D2-E11C-4F16-A2D0-30C90BF8A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C2C389E5-FF76-401E-B24C-9E54E61B2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E8E3D76A-5554-43E3-B4F5-DAF2D6F66A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6FD37CDA-110F-4336-8772-2A4DCF783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1AFCBE42-E8FF-49E2-BD32-B513EDFBD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573A90DA-7DF5-4E58-AA53-6C0FDD7F15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51ECDA91-CAC2-4665-B79E-188DEFA6FF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B663DBF8-8B4D-4023-9448-2EE2A01C1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55A9F0D8-18DE-4519-AE1B-56A2F210DB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BEE1DF96-8941-49BD-854F-4F3B0C35B2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B358F5C4-796C-4656-8537-DDC68492C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BE0F9C91-400B-46BC-9BD4-883B2ADB3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7063CA8B-11BC-4AFB-AF8C-68D1F493C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E028121-419A-4525-BAA9-112579EFC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FB935516-3F67-4CCC-9951-1B5382DC8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62C2EB31-B93C-4FAF-B1F1-18B73C758E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131BE9AF-2C35-4D26-91F4-FFDF219DF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EBA605F4-D194-4FDC-BE5F-17D2E4B2E3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0EDB9DA-6C1F-4020-9C05-93DB7AD7F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1FC68732-27C1-4E1F-A35B-1554A4BC5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9C188E91-7CE0-488F-9EAC-E55F743372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07322FD8-505D-4AA7-A997-70324CCD4D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0A214293-82F9-43B9-806F-8461682CA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BE649C6D-0613-4394-BE63-CAE5C4174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02FF6412-1621-4603-9DE5-B7891B5D0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202FD557-543E-4961-8EA6-9A08EDDFB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2AAC4504-C8D0-4BBA-944B-E6370B78C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DB7537EA-8F59-4FA0-B262-32E87E9BE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865C6294-7945-4866-9433-00C5D0115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2807A21C-F7DB-47CE-AE55-A1CFE4042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6555AD61-64E0-4DF2-B174-12552EB9B0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D25F1971-9F46-48D2-B218-7A6E4E85B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3B97DA5E-855C-4EA5-8B16-E121F7631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0478CB60-73A3-40C4-BBAD-C4F421D47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871AB6FD-0E88-481E-9329-29609E562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0F776208-7058-411A-86F5-D5FE8F7AF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08FD71CE-CE4C-4F50-86FB-83BB9AD8B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EA808B9A-59B8-49D3-A260-5EA4C6679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0C59EC0B-AD64-41D1-A322-D5173055C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BAA1AF2A-85A3-4F8A-81BF-4EC2E7051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75A1B6D9-819C-43FB-8BC4-EFA2ED647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287F9BDA-AD38-4350-BA00-F15A2540C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EA76085B-D1D1-406B-8726-D64B97181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6951211C-CDA8-49F6-B99A-683F88992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358DEFD1-3605-4F1A-BD03-AF59CAF35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D899F1F4-4D08-4183-B8A5-66B2D6636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774D17F6-607A-4B7A-AD4F-DD3DD0AB5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2980BBD6-11C6-4CBF-B259-139C324B8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261747D9-879E-4F16-B13D-59E86A6F8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F125BC3E-06C0-47D6-9990-21D87C4FA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D2AA7466-6D3C-4D1F-8B31-74AE9BA6F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1760090A-4DB0-4FBA-AA4D-23ADEA6F0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A3929B9C-B6BF-48D5-ACB3-61506FA49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E143AC4A-1293-4E7A-A93E-B3BB10D3B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1C94FCF7-8DA6-464C-A6E6-F50448682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F35778D9-D0D3-4857-A9A7-844F66451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9B835539-80BC-47B8-815F-FA3EA7555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3DB1EBCA-274B-4F59-97BC-1260A12C9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7CCE9322-A278-43B2-AC1B-963A96F4A4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6318DCDC-4816-4265-8F86-00C4A8981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46375DB9-16DD-4F5E-B5C5-08AB5A412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AE38CFDF-D58E-4163-BABD-3D9D68581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D9D30C15-84BF-410F-B8BD-6013CB2D8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05EA7FB3-3C18-410C-8689-DFFE6376B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A352FD45-ADFE-4FBE-BEB3-4A9663A37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48FDA7B9-A070-4B7C-81E1-05860C15A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DB19BDAF-E3A5-44D6-8A6B-3E7F19B06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7C694021-D3CD-464C-BB22-9BB413010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72CB599A-3553-46C7-A9B9-9F7AF9641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0F4844D4-8E25-43D6-8B36-FD34AACF3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EB0EA33D-C001-4863-AD4A-3F62E9121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84077FFE-1CB0-47D3-952F-C07ABC4B47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E54588A3-C6EE-4091-AE67-F850A080A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F68F71E7-5A5E-44BA-896F-1703A40D8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63EEE3A1-06ED-45F2-BCC0-18AECA216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D05844C7-D1F9-4A36-8C9E-2BA5AED0FD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D4A713CF-06C7-456D-8233-32FD0F43F4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27EB03A6-48B2-49A3-A2B1-9BAF798CE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CD6281BE-3DDB-4636-8035-618252304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E2F98026-4CAE-4DBC-B1CC-D8042596C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B9D79578-43A9-4F77-A6F4-2CC3D5097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593CD031-B2DF-4489-8A51-E80784A51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7D46E3D1-2166-4A39-A0C7-A96B52159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224873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14CA11D0-6F87-4018-9904-BEB4B3A6F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6FEED41D-68F8-4345-9EE3-05CAE29F8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93AEF71C-A99B-4F49-B392-2DFB41E212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4AE31ED2-0891-4811-970D-674A7C44D6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3F2750E7-11CE-40B1-A7BB-7C99D6DC4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88898DD3-90C7-4F24-A007-7162B47381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C2E330BE-8F5A-43A3-9A8A-09AEC98CB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E1A31D41-2072-4380-8C10-0F6CC6083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0673AAA9-887C-4957-8BA6-F8498ABE7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2E8653A7-4998-41C7-B75A-54252F472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236800EE-4C49-40A3-B953-D2014DC9DE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34460C76-94D8-434E-93AB-64A325BC5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2DFA8A09-9D0C-4A61-8EEF-A04B07B001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CCA665BF-C56D-475C-80E9-419C1DF8DA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B7A4273A-24D2-4D0D-B5FD-BB0F312BCB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881555A6-4070-4CB7-8CD9-BABAA4277C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20550C42-A6D2-44D8-90C1-6B7FEDB28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C54C5A55-6460-4EB0-9F22-EA6A0F39B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224873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E8E15B52-27D1-43A7-83C1-636F14D0C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CF2D0EFB-61EF-471F-8847-0E9C728C8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EE33402C-1B2A-4B5E-8A37-1A13BD39BF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4A568B36-E0BA-4D07-806D-3A43648CE7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1823F38C-484C-483C-B2DE-5E9A8EB3E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4C1337D8-6FE7-4B98-AC7D-1A259D05F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F6A98959-218B-4C2E-96CE-3728015818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EE613B21-EAA1-4A50-A865-ACFB5E05A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E9DDAB75-88EB-40AB-81A5-97F6D3721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F2747856-0613-42AD-8B65-102731753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AAAB32B0-53A8-4331-81C6-18ECB322F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27C3CE77-1BBA-4B4B-A097-16DD771C80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CB787277-04EB-4E2D-ACEB-4AC2FEAD6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01D4C153-1F2E-4812-82E6-629138BF2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5877EF27-D44E-4455-8492-78B6CCA1F8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3E870145-5F77-45A2-9F4B-2E2F459BD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18AAC9A0-DD60-4F45-8B62-FDCCC2FC4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4F2F672A-3C6D-44BC-99D5-703D6E763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224873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FAE4E6A4-4E52-400C-A0CA-965A04FC9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2F0FE37C-763E-4702-9990-EAD016884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50C82312-C998-4ACF-BF89-DE272D087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FA2F230D-9D90-47ED-A761-2B1470140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846299EF-E663-4156-AF40-AECF0AADC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E764302D-5CB6-49D6-B2EE-95C75C53F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9A936762-5611-4051-983E-9E3D4D367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D7AA9B44-A431-4682-9EB1-E926CEEBE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DA039AEC-DBDD-4A7F-B58B-A24191CC40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C003811F-F3AF-419D-8761-D5C47D005B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F9673E82-EC08-4FCC-9529-AA09D62A8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37F796BC-E73D-48C5-808B-4EE29F375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0EDDF534-E5C9-47F0-870E-DB00BFB73C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B2925907-D77B-43DF-BFAA-BD87CA106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67605D1F-0BB9-44A9-AAD9-4036B7DBE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8FE37D25-A77A-4B5F-AC29-3570BC17D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7A9EED27-8D30-4D9C-BB7A-DA2BB99EF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83FB64E6-29AE-4342-AD2F-1A65579063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224873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D52E4E4C-330B-4CB1-A7CB-FCBAFCE6C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5BE3B837-A288-49B4-A69F-564F7B907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27F98E3B-C36C-4AB3-87DD-74956897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8217A607-F8F0-42B0-890D-236931DDE1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9EBC87AD-6C40-4664-8AFC-385D4122E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686AE08F-8D44-48CB-9962-F1F411968D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B47B69B3-15E7-4114-B54A-AF937600CF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8704FC00-14CB-447B-BF1C-1CA639B690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1C651E7E-0EB9-4CE9-BF3A-454B7AB03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B117F302-AAE1-4867-9F81-43C180CE5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72291C20-AFA3-4BC5-9697-3413991ED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21834197-9388-4750-9BA9-39A60882E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EDAE4254-A40A-45FB-A26F-095FF5CC4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8F2E87D2-203C-493C-9DE9-68569FE85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A37A5F25-8102-4D2A-BC4F-5379FA525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E9EB7300-C5FD-4E08-9F66-B13D46A62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764D99DC-1E01-4F94-B074-5A778A16C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642E51EF-20E2-4EC6-8036-A30A6CAB1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40005</xdr:rowOff>
    </xdr:from>
    <xdr:to>
      <xdr:col>5</xdr:col>
      <xdr:colOff>0</xdr:colOff>
      <xdr:row>10</xdr:row>
      <xdr:rowOff>224873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A069777F-3FF9-4E9E-AF2F-365D3E806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061D42C7-58D0-4F50-BEE8-D2E169B62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41B92BC6-B05A-4B04-941F-0F84272B3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9640CCF3-0D7B-4251-92B4-85F3F7E5F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38878FAF-4EEA-4959-A51E-BE711BB9F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52873CBC-2A6F-4326-85DC-33CAFA28D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70872175-160C-41B7-B36D-CAACEED008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1632967A-8354-40D0-8E0F-AA4618219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6092AF99-22B4-4A1E-B3F9-72259C6D7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1AB84804-A43F-4009-BD6B-8C0BBEC29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B176BE28-3F99-4C9D-A4AB-A6949C197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22F2F2C2-CC7A-4BBE-8B49-88102D37C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60C10ADB-0CE5-47D0-BA51-2A9428E01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A9EBC0FF-9C5C-490C-A7BD-892034075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54DCB6BE-CD15-4E6A-8A41-0FA71C3BC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DE4560D1-49BD-4FF1-9753-4AF27ECE47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0D7DDD76-D88C-4477-B9E5-84593E37DD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4035DA0D-3E32-4145-BF69-6DF333CB6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40005</xdr:rowOff>
    </xdr:from>
    <xdr:to>
      <xdr:col>5</xdr:col>
      <xdr:colOff>0</xdr:colOff>
      <xdr:row>11</xdr:row>
      <xdr:rowOff>224873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1186E220-01DC-4A04-9875-F7FF10555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E349E2A8-FD0F-4AB1-8BFF-9FA625515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0B652FA3-93FC-4386-9728-1B46C3B5E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0A4F4469-3D03-474D-9E23-E90B0406DA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C9FEBE20-5D53-45F2-9C98-F17C41937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D7F2CE02-E5D4-46B3-9692-49EE8401C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2A075156-C351-451D-B753-C3BB55332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A4314873-50CA-44F5-87EB-77CDDB2B7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800FC02A-5D3B-43CF-B58A-DB2C6C90D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024F44F9-25D9-4EAC-8EA4-6568659CA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30239174-4154-41DE-BF35-4B01F14DE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66D2C204-8178-4070-B206-15223CB78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C1378473-58B5-443F-9095-E70C4B9A7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9857C3BE-A6F5-4499-9C5A-BA8216098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178ABD9D-571A-4855-A8E9-BAC32E8EE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8BA48434-7156-4EC7-9799-8F127FF65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2D54AF95-5E37-4DBC-934A-88925F85E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A72BE3A7-BA77-4808-894A-47D5B25A5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40005</xdr:rowOff>
    </xdr:from>
    <xdr:to>
      <xdr:col>5</xdr:col>
      <xdr:colOff>0</xdr:colOff>
      <xdr:row>15</xdr:row>
      <xdr:rowOff>224873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1EEFE733-C120-4F28-8668-5A7ED00B11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3F81B261-3373-4F9A-BD54-A0C1E34955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DE81D387-707E-463E-8356-B4DDD0546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C566AC32-8132-4414-AEB5-CCDA3C0EC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9CC61CDF-41EB-43FD-BEE2-1FA17EEB5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8F648A34-175B-4E17-829F-6691465698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BD131622-81CC-4D8D-B3E7-AB3710AD8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F6EA8977-0C16-476D-B5E6-AB018BF32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98113630-D43A-4FC8-8C7D-BC2112E74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3B9E4E01-0B2E-4482-B2B6-1BE0C06F3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C9DFD4CB-6352-4901-B78E-D000B2397C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31A97CA6-B3A3-43F5-BBA5-E6E5FBA3D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23C05BDD-7646-47E4-B25C-6DA5DA3D1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440188CF-4DE0-49C9-B952-2B335770B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793E4962-6DE3-4772-829D-A71123B26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CF00ED51-1134-45EB-9C84-5BC52F0F9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4E50654F-52BE-4D70-B595-022EC266F8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C509A5AF-CFEB-474B-B83A-A7ACDB500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40005</xdr:rowOff>
    </xdr:from>
    <xdr:to>
      <xdr:col>5</xdr:col>
      <xdr:colOff>0</xdr:colOff>
      <xdr:row>16</xdr:row>
      <xdr:rowOff>224873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5780962F-AF36-4D79-8F71-02BE0E50F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C02D6F97-19BC-454D-B5CB-07EFAF8C7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87630</xdr:rowOff>
    </xdr:from>
    <xdr:to>
      <xdr:col>6</xdr:col>
      <xdr:colOff>133350</xdr:colOff>
      <xdr:row>4</xdr:row>
      <xdr:rowOff>47708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BBF29705-28D7-407F-BF7E-F48D49690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52157" name="AutoShape 6">
          <a:extLst>
            <a:ext uri="{FF2B5EF4-FFF2-40B4-BE49-F238E27FC236}">
              <a16:creationId xmlns:a16="http://schemas.microsoft.com/office/drawing/2014/main" id="{69DD76D2-F2AB-4E38-B3F8-9607B7CE56F2}"/>
            </a:ext>
          </a:extLst>
        </xdr:cNvPr>
        <xdr:cNvSpPr>
          <a:spLocks noChangeArrowheads="1"/>
        </xdr:cNvSpPr>
      </xdr:nvSpPr>
      <xdr:spPr bwMode="auto">
        <a:xfrm rot="-5400000">
          <a:off x="5490210" y="2091690"/>
          <a:ext cx="3124200" cy="891540"/>
        </a:xfrm>
        <a:prstGeom prst="curvedUpArrow">
          <a:avLst>
            <a:gd name="adj1" fmla="val 70085"/>
            <a:gd name="adj2" fmla="val 14017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52158" name="AutoShape 5">
          <a:extLst>
            <a:ext uri="{FF2B5EF4-FFF2-40B4-BE49-F238E27FC236}">
              <a16:creationId xmlns:a16="http://schemas.microsoft.com/office/drawing/2014/main" id="{C054FEB6-E2FF-4790-A3FF-B9309E7100EF}"/>
            </a:ext>
          </a:extLst>
        </xdr:cNvPr>
        <xdr:cNvSpPr>
          <a:spLocks noChangeArrowheads="1"/>
        </xdr:cNvSpPr>
      </xdr:nvSpPr>
      <xdr:spPr bwMode="auto">
        <a:xfrm rot="-5400000">
          <a:off x="6069330" y="387477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52159" name="AutoShape 7">
          <a:extLst>
            <a:ext uri="{FF2B5EF4-FFF2-40B4-BE49-F238E27FC236}">
              <a16:creationId xmlns:a16="http://schemas.microsoft.com/office/drawing/2014/main" id="{BDEC6463-E50C-4EE3-9CF9-352068275B8F}"/>
            </a:ext>
          </a:extLst>
        </xdr:cNvPr>
        <xdr:cNvSpPr>
          <a:spLocks noChangeArrowheads="1"/>
        </xdr:cNvSpPr>
      </xdr:nvSpPr>
      <xdr:spPr bwMode="auto">
        <a:xfrm rot="5400000" flipH="1">
          <a:off x="-1112520" y="2087880"/>
          <a:ext cx="3154680" cy="929640"/>
        </a:xfrm>
        <a:prstGeom prst="curvedUpArrow">
          <a:avLst>
            <a:gd name="adj1" fmla="val 67869"/>
            <a:gd name="adj2" fmla="val 135738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52160" name="AutoShape 8">
          <a:extLst>
            <a:ext uri="{FF2B5EF4-FFF2-40B4-BE49-F238E27FC236}">
              <a16:creationId xmlns:a16="http://schemas.microsoft.com/office/drawing/2014/main" id="{EA98584E-8163-4C99-A88F-346455ECE92A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384810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123825</xdr:rowOff>
    </xdr:from>
    <xdr:to>
      <xdr:col>5</xdr:col>
      <xdr:colOff>548640</xdr:colOff>
      <xdr:row>25</xdr:row>
      <xdr:rowOff>125805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747E72FC-25DA-4B95-BA8A-B23AA112E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58769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Ma</a:t>
          </a:r>
          <a:r>
            <a:rPr lang="en-US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ijs</a:t>
          </a:r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40005</xdr:rowOff>
    </xdr:from>
    <xdr:to>
      <xdr:col>9</xdr:col>
      <xdr:colOff>0</xdr:colOff>
      <xdr:row>8</xdr:row>
      <xdr:rowOff>224873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0FC9CA7D-9FBA-4086-9096-0229DB62C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5252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8</xdr:row>
      <xdr:rowOff>49530</xdr:rowOff>
    </xdr:from>
    <xdr:to>
      <xdr:col>9</xdr:col>
      <xdr:colOff>0</xdr:colOff>
      <xdr:row>8</xdr:row>
      <xdr:rowOff>226782</xdr:rowOff>
    </xdr:to>
    <xdr:sp macro="" textlink="">
      <xdr:nvSpPr>
        <xdr:cNvPr id="5122" name="WordArt 2">
          <a:extLst>
            <a:ext uri="{FF2B5EF4-FFF2-40B4-BE49-F238E27FC236}">
              <a16:creationId xmlns:a16="http://schemas.microsoft.com/office/drawing/2014/main" id="{8A8A30C2-E234-4FEE-9070-01C385835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620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546735</xdr:colOff>
      <xdr:row>1</xdr:row>
      <xdr:rowOff>0</xdr:rowOff>
    </xdr:from>
    <xdr:to>
      <xdr:col>6</xdr:col>
      <xdr:colOff>388629</xdr:colOff>
      <xdr:row>4</xdr:row>
      <xdr:rowOff>0</xdr:rowOff>
    </xdr:to>
    <xdr:sp macro="" textlink="">
      <xdr:nvSpPr>
        <xdr:cNvPr id="5123" name="WordArt 3">
          <a:extLst>
            <a:ext uri="{FF2B5EF4-FFF2-40B4-BE49-F238E27FC236}">
              <a16:creationId xmlns:a16="http://schemas.microsoft.com/office/drawing/2014/main" id="{52ADF300-E9C0-40EA-AE75-9CD77BDA8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3475" y="47625"/>
          <a:ext cx="54387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FFFF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 Čempions</a:t>
          </a:r>
          <a:endParaRPr lang="ru-RU" sz="3600" kern="10" spc="0">
            <a:ln w="15875">
              <a:solidFill>
                <a:srgbClr val="FFFF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0</xdr:col>
      <xdr:colOff>340995</xdr:colOff>
      <xdr:row>4</xdr:row>
      <xdr:rowOff>38100</xdr:rowOff>
    </xdr:from>
    <xdr:to>
      <xdr:col>9</xdr:col>
      <xdr:colOff>9524</xdr:colOff>
      <xdr:row>7</xdr:row>
      <xdr:rowOff>38100</xdr:rowOff>
    </xdr:to>
    <xdr:sp macro="" textlink="">
      <xdr:nvSpPr>
        <xdr:cNvPr id="5124" name="WordArt 4">
          <a:extLst>
            <a:ext uri="{FF2B5EF4-FFF2-40B4-BE49-F238E27FC236}">
              <a16:creationId xmlns:a16="http://schemas.microsoft.com/office/drawing/2014/main" id="{58121DC1-A630-4488-879B-95D2B398C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5" y="571500"/>
          <a:ext cx="805815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Reitings Grand Finālam</a:t>
          </a:r>
          <a:endParaRPr lang="ru-RU" sz="3600" kern="10" spc="0">
            <a:ln w="15875">
              <a:solidFill>
                <a:srgbClr val="0000FF"/>
              </a:solidFill>
              <a:round/>
              <a:headEnd/>
              <a:tailEnd/>
            </a:ln>
            <a:solidFill>
              <a:srgbClr val="FFFF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4" zoomScale="75" zoomScaleNormal="70" zoomScaleSheetLayoutView="75" workbookViewId="0">
      <selection activeCell="Q10" sqref="Q10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12</v>
      </c>
      <c r="L3" s="56" t="s">
        <v>10</v>
      </c>
      <c r="M3" s="57" t="s">
        <v>13</v>
      </c>
      <c r="N3" s="58" t="s">
        <v>11</v>
      </c>
    </row>
    <row r="4" spans="1:20" s="28" customFormat="1" ht="23.25" customHeight="1">
      <c r="A4" s="59">
        <v>1</v>
      </c>
      <c r="B4" s="53" t="str">
        <f>Rezultāti!B11</f>
        <v>Dmitrijs Dumcevs</v>
      </c>
      <c r="C4" s="89" t="str">
        <f>Rezultāti!C11</f>
        <v>04B</v>
      </c>
      <c r="D4" s="89">
        <f>Rezultāti!D11</f>
        <v>0</v>
      </c>
      <c r="E4" s="89">
        <f>Rezultāti!E11</f>
        <v>189</v>
      </c>
      <c r="F4" s="89">
        <f>Rezultāti!F11</f>
        <v>222</v>
      </c>
      <c r="G4" s="89">
        <f>Rezultāti!G11</f>
        <v>278</v>
      </c>
      <c r="H4" s="89">
        <f>Rezultāti!H11</f>
        <v>290</v>
      </c>
      <c r="I4" s="89">
        <f>Rezultāti!I11</f>
        <v>226</v>
      </c>
      <c r="J4" s="89">
        <f>Rezultāti!J11</f>
        <v>1205</v>
      </c>
      <c r="K4" s="89">
        <f>Rezultāti!K11</f>
        <v>0</v>
      </c>
      <c r="L4" s="89">
        <f>Rezultāti!L11</f>
        <v>1205</v>
      </c>
      <c r="M4" s="89">
        <f>Rezultāti!M11</f>
        <v>241</v>
      </c>
      <c r="N4" s="62">
        <f>L4-L9</f>
        <v>79</v>
      </c>
      <c r="O4" s="146" t="s">
        <v>17</v>
      </c>
    </row>
    <row r="5" spans="1:20" s="28" customFormat="1" ht="23.25" customHeight="1">
      <c r="A5" s="60">
        <v>2</v>
      </c>
      <c r="B5" s="53" t="str">
        <f>Rezultāti!B14</f>
        <v>Maksims Gerasimenko</v>
      </c>
      <c r="C5" s="89" t="str">
        <f>Rezultāti!C14</f>
        <v>05B</v>
      </c>
      <c r="D5" s="89">
        <f>Rezultāti!D14</f>
        <v>0</v>
      </c>
      <c r="E5" s="89">
        <f>Rezultāti!E14</f>
        <v>252</v>
      </c>
      <c r="F5" s="89">
        <f>Rezultāti!F14</f>
        <v>214</v>
      </c>
      <c r="G5" s="89">
        <f>Rezultāti!G14</f>
        <v>194</v>
      </c>
      <c r="H5" s="89">
        <f>Rezultāti!H14</f>
        <v>265</v>
      </c>
      <c r="I5" s="89">
        <f>Rezultāti!I14</f>
        <v>255</v>
      </c>
      <c r="J5" s="89">
        <f>Rezultāti!J14</f>
        <v>1180</v>
      </c>
      <c r="K5" s="89">
        <f>Rezultāti!K14</f>
        <v>0</v>
      </c>
      <c r="L5" s="89">
        <f>Rezultāti!L14</f>
        <v>1180</v>
      </c>
      <c r="M5" s="89">
        <f>Rezultāti!M14</f>
        <v>236</v>
      </c>
      <c r="N5" s="63">
        <f>L5-L9</f>
        <v>54</v>
      </c>
      <c r="O5" s="146"/>
    </row>
    <row r="6" spans="1:20" s="28" customFormat="1" ht="23.25" customHeight="1">
      <c r="A6" s="60">
        <v>3</v>
      </c>
      <c r="B6" s="53" t="str">
        <f>Rezultāti!B23</f>
        <v>Aleksandrs Titkovs</v>
      </c>
      <c r="C6" s="89" t="str">
        <f>Rezultāti!C23</f>
        <v>09B</v>
      </c>
      <c r="D6" s="89">
        <f>Rezultāti!D23</f>
        <v>0</v>
      </c>
      <c r="E6" s="89">
        <f>Rezultāti!E23</f>
        <v>276</v>
      </c>
      <c r="F6" s="89">
        <f>Rezultāti!F23</f>
        <v>298</v>
      </c>
      <c r="G6" s="89">
        <f>Rezultāti!G23</f>
        <v>205</v>
      </c>
      <c r="H6" s="89">
        <f>Rezultāti!H23</f>
        <v>180</v>
      </c>
      <c r="I6" s="89">
        <f>Rezultāti!I23</f>
        <v>213</v>
      </c>
      <c r="J6" s="89">
        <f>Rezultāti!J23</f>
        <v>1172</v>
      </c>
      <c r="K6" s="89">
        <f>Rezultāti!K23</f>
        <v>0</v>
      </c>
      <c r="L6" s="89">
        <f>Rezultāti!L23</f>
        <v>1172</v>
      </c>
      <c r="M6" s="89">
        <f>Rezultāti!M23</f>
        <v>234.4</v>
      </c>
      <c r="N6" s="64">
        <f>L6-L9</f>
        <v>46</v>
      </c>
      <c r="O6" s="146"/>
    </row>
    <row r="7" spans="1:20" s="28" customFormat="1" ht="23.25" customHeight="1">
      <c r="A7" s="60">
        <v>4</v>
      </c>
      <c r="B7" s="53" t="str">
        <f>Rezultāti!B5</f>
        <v>Sigutis Briedis</v>
      </c>
      <c r="C7" s="89" t="str">
        <f>Rezultāti!C5</f>
        <v>01B</v>
      </c>
      <c r="D7" s="89">
        <f>Rezultāti!D5</f>
        <v>0</v>
      </c>
      <c r="E7" s="89">
        <f>Rezultāti!E5</f>
        <v>200</v>
      </c>
      <c r="F7" s="89">
        <f>Rezultāti!F5</f>
        <v>255</v>
      </c>
      <c r="G7" s="89">
        <f>Rezultāti!G5</f>
        <v>211</v>
      </c>
      <c r="H7" s="89">
        <f>Rezultāti!H5</f>
        <v>254</v>
      </c>
      <c r="I7" s="89">
        <f>Rezultāti!I5</f>
        <v>234</v>
      </c>
      <c r="J7" s="89">
        <f>Rezultāti!J5</f>
        <v>1154</v>
      </c>
      <c r="K7" s="89">
        <f>Rezultāti!K5</f>
        <v>0</v>
      </c>
      <c r="L7" s="89">
        <f>Rezultāti!L5</f>
        <v>1154</v>
      </c>
      <c r="M7" s="89">
        <f>Rezultāti!M5</f>
        <v>230.8</v>
      </c>
      <c r="N7" s="64">
        <f>L7-L9</f>
        <v>28</v>
      </c>
      <c r="O7" s="146"/>
    </row>
    <row r="8" spans="1:20" s="28" customFormat="1" ht="23.25" customHeight="1">
      <c r="A8" s="59">
        <v>5</v>
      </c>
      <c r="B8" s="53" t="str">
        <f>Rezultāti!B10</f>
        <v>Ivars Lauris</v>
      </c>
      <c r="C8" s="89" t="str">
        <f>Rezultāti!C10</f>
        <v>04A</v>
      </c>
      <c r="D8" s="89">
        <f>Rezultāti!D10</f>
        <v>0</v>
      </c>
      <c r="E8" s="89">
        <f>Rezultāti!E10</f>
        <v>226</v>
      </c>
      <c r="F8" s="89">
        <f>Rezultāti!F10</f>
        <v>202</v>
      </c>
      <c r="G8" s="89">
        <f>Rezultāti!G10</f>
        <v>249</v>
      </c>
      <c r="H8" s="89">
        <f>Rezultāti!H10</f>
        <v>221</v>
      </c>
      <c r="I8" s="89">
        <f>Rezultāti!I10</f>
        <v>233</v>
      </c>
      <c r="J8" s="89">
        <f>Rezultāti!J10</f>
        <v>1131</v>
      </c>
      <c r="K8" s="89">
        <f>Rezultāti!K10</f>
        <v>0</v>
      </c>
      <c r="L8" s="89">
        <f>Rezultāti!L10</f>
        <v>1131</v>
      </c>
      <c r="M8" s="89">
        <f>Rezultāti!M10</f>
        <v>226.2</v>
      </c>
      <c r="N8" s="64">
        <f>L8-L9</f>
        <v>5</v>
      </c>
      <c r="O8" s="146"/>
    </row>
    <row r="9" spans="1:20" s="28" customFormat="1" ht="23.25" customHeight="1" thickBot="1">
      <c r="A9" s="61">
        <v>6</v>
      </c>
      <c r="B9" s="53" t="str">
        <f>Rezultāti!B17</f>
        <v>Vladislavs Saveljevs</v>
      </c>
      <c r="C9" s="89" t="str">
        <f>Rezultāti!C17</f>
        <v>07A</v>
      </c>
      <c r="D9" s="89">
        <f>Rezultāti!D17</f>
        <v>0</v>
      </c>
      <c r="E9" s="89">
        <f>Rezultāti!E17</f>
        <v>209</v>
      </c>
      <c r="F9" s="89">
        <f>Rezultāti!F17</f>
        <v>220</v>
      </c>
      <c r="G9" s="89">
        <f>Rezultāti!G17</f>
        <v>254</v>
      </c>
      <c r="H9" s="89">
        <f>Rezultāti!H17</f>
        <v>218</v>
      </c>
      <c r="I9" s="89">
        <f>Rezultāti!I17</f>
        <v>225</v>
      </c>
      <c r="J9" s="89">
        <f>Rezultāti!J17</f>
        <v>1126</v>
      </c>
      <c r="K9" s="89">
        <f>Rezultāti!K17</f>
        <v>0</v>
      </c>
      <c r="L9" s="89">
        <f>Rezultāti!L17</f>
        <v>1126</v>
      </c>
      <c r="M9" s="89">
        <f>Rezultāti!M17</f>
        <v>225.2</v>
      </c>
      <c r="N9" s="65">
        <v>0</v>
      </c>
      <c r="O9" s="146"/>
    </row>
    <row r="10" spans="1:20" s="28" customFormat="1" ht="23.25" customHeight="1" thickTop="1">
      <c r="A10" s="47">
        <v>7</v>
      </c>
      <c r="B10" s="53" t="str">
        <f>Rezultāti!B16</f>
        <v>Jurijs Dumcevs</v>
      </c>
      <c r="C10" s="89" t="str">
        <f>Rezultāti!C16</f>
        <v>06B</v>
      </c>
      <c r="D10" s="89">
        <f>Rezultāti!D16</f>
        <v>0</v>
      </c>
      <c r="E10" s="89">
        <f>Rezultāti!E16</f>
        <v>246</v>
      </c>
      <c r="F10" s="89">
        <f>Rezultāti!F16</f>
        <v>160</v>
      </c>
      <c r="G10" s="89">
        <f>Rezultāti!G16</f>
        <v>239</v>
      </c>
      <c r="H10" s="89">
        <f>Rezultāti!H16</f>
        <v>248</v>
      </c>
      <c r="I10" s="89">
        <f>Rezultāti!I16</f>
        <v>227</v>
      </c>
      <c r="J10" s="89">
        <f>Rezultāti!J16</f>
        <v>1120</v>
      </c>
      <c r="K10" s="89">
        <f>Rezultāti!K16</f>
        <v>0</v>
      </c>
      <c r="L10" s="89">
        <f>Rezultāti!L16</f>
        <v>1120</v>
      </c>
      <c r="M10" s="89">
        <f>Rezultāti!M16</f>
        <v>224</v>
      </c>
      <c r="N10" s="48">
        <f>L10-L9</f>
        <v>-6</v>
      </c>
      <c r="O10" s="146"/>
    </row>
    <row r="11" spans="1:20" s="28" customFormat="1" ht="23.25" customHeight="1">
      <c r="A11" s="49">
        <v>8</v>
      </c>
      <c r="B11" s="53" t="str">
        <f>Rezultāti!B20</f>
        <v>Artūrs Zavjalovs</v>
      </c>
      <c r="C11" s="89" t="str">
        <f>Rezultāti!C20</f>
        <v>08B</v>
      </c>
      <c r="D11" s="89">
        <f>Rezultāti!D20</f>
        <v>0</v>
      </c>
      <c r="E11" s="89">
        <f>Rezultāti!E20</f>
        <v>229</v>
      </c>
      <c r="F11" s="89">
        <f>Rezultāti!F20</f>
        <v>215</v>
      </c>
      <c r="G11" s="89">
        <f>Rezultāti!G20</f>
        <v>208</v>
      </c>
      <c r="H11" s="89">
        <f>Rezultāti!H20</f>
        <v>227</v>
      </c>
      <c r="I11" s="89">
        <f>Rezultāti!I20</f>
        <v>229</v>
      </c>
      <c r="J11" s="89">
        <f>Rezultāti!J20</f>
        <v>1108</v>
      </c>
      <c r="K11" s="89">
        <f>Rezultāti!K20</f>
        <v>0</v>
      </c>
      <c r="L11" s="89">
        <f>Rezultāti!L20</f>
        <v>1108</v>
      </c>
      <c r="M11" s="89">
        <f>Rezultāti!M20</f>
        <v>221.6</v>
      </c>
      <c r="N11" s="50">
        <f>L11-L9</f>
        <v>-18</v>
      </c>
      <c r="O11" s="146"/>
    </row>
    <row r="12" spans="1:20" s="28" customFormat="1" ht="23.25" customHeight="1">
      <c r="A12" s="49">
        <v>9</v>
      </c>
      <c r="B12" s="53" t="str">
        <f>Rezultāti!B25</f>
        <v>Tomass Tereščenko</v>
      </c>
      <c r="C12" s="89" t="str">
        <f>Rezultāti!C25</f>
        <v>10B</v>
      </c>
      <c r="D12" s="89">
        <f>Rezultāti!D25</f>
        <v>8</v>
      </c>
      <c r="E12" s="89">
        <f>Rezultāti!E25</f>
        <v>225</v>
      </c>
      <c r="F12" s="89">
        <f>Rezultāti!F25</f>
        <v>181</v>
      </c>
      <c r="G12" s="89">
        <f>Rezultāti!G25</f>
        <v>217</v>
      </c>
      <c r="H12" s="89">
        <f>Rezultāti!H25</f>
        <v>215</v>
      </c>
      <c r="I12" s="89">
        <f>Rezultāti!I25</f>
        <v>218</v>
      </c>
      <c r="J12" s="89">
        <f>Rezultāti!J25</f>
        <v>1056</v>
      </c>
      <c r="K12" s="89">
        <f>Rezultāti!K25</f>
        <v>40</v>
      </c>
      <c r="L12" s="89">
        <f>Rezultāti!L25</f>
        <v>1096</v>
      </c>
      <c r="M12" s="89">
        <f>Rezultāti!M25</f>
        <v>211.2</v>
      </c>
      <c r="N12" s="50">
        <f>L12-L9</f>
        <v>-30</v>
      </c>
      <c r="O12" s="146"/>
    </row>
    <row r="13" spans="1:20" s="28" customFormat="1" ht="23.25" customHeight="1">
      <c r="A13" s="49">
        <v>10</v>
      </c>
      <c r="B13" s="53" t="str">
        <f>Rezultāti!B19</f>
        <v>Edgars Poišs</v>
      </c>
      <c r="C13" s="89" t="str">
        <f>Rezultāti!C19</f>
        <v>08A</v>
      </c>
      <c r="D13" s="89">
        <f>Rezultāti!D19</f>
        <v>0</v>
      </c>
      <c r="E13" s="89">
        <f>Rezultāti!E19</f>
        <v>243</v>
      </c>
      <c r="F13" s="89">
        <f>Rezultāti!F19</f>
        <v>197</v>
      </c>
      <c r="G13" s="89">
        <f>Rezultāti!G19</f>
        <v>184</v>
      </c>
      <c r="H13" s="89">
        <f>Rezultāti!H19</f>
        <v>213</v>
      </c>
      <c r="I13" s="89">
        <f>Rezultāti!I19</f>
        <v>235</v>
      </c>
      <c r="J13" s="89">
        <f>Rezultāti!J19</f>
        <v>1072</v>
      </c>
      <c r="K13" s="89">
        <f>Rezultāti!K19</f>
        <v>0</v>
      </c>
      <c r="L13" s="89">
        <f>Rezultāti!L19</f>
        <v>1072</v>
      </c>
      <c r="M13" s="89">
        <f>Rezultāti!M19</f>
        <v>214.4</v>
      </c>
      <c r="N13" s="50">
        <f>L13-L9</f>
        <v>-54</v>
      </c>
      <c r="O13" s="146"/>
    </row>
    <row r="14" spans="1:20" s="28" customFormat="1" ht="23.25" customHeight="1">
      <c r="A14" s="49">
        <v>11</v>
      </c>
      <c r="B14" s="53" t="str">
        <f>Rezultāti!B13</f>
        <v>Toms Pultraks</v>
      </c>
      <c r="C14" s="89" t="str">
        <f>Rezultāti!C13</f>
        <v>05A</v>
      </c>
      <c r="D14" s="89">
        <f>Rezultāti!D13</f>
        <v>0</v>
      </c>
      <c r="E14" s="89">
        <f>Rezultāti!E13</f>
        <v>202</v>
      </c>
      <c r="F14" s="89">
        <f>Rezultāti!F13</f>
        <v>241</v>
      </c>
      <c r="G14" s="89">
        <f>Rezultāti!G13</f>
        <v>220</v>
      </c>
      <c r="H14" s="89">
        <f>Rezultāti!H13</f>
        <v>192</v>
      </c>
      <c r="I14" s="89">
        <f>Rezultāti!I13</f>
        <v>197</v>
      </c>
      <c r="J14" s="89">
        <f>Rezultāti!J13</f>
        <v>1052</v>
      </c>
      <c r="K14" s="89">
        <f>Rezultāti!K13</f>
        <v>0</v>
      </c>
      <c r="L14" s="89">
        <f>Rezultāti!L13</f>
        <v>1052</v>
      </c>
      <c r="M14" s="89">
        <f>Rezultāti!M13</f>
        <v>210.4</v>
      </c>
      <c r="N14" s="50">
        <f>L14-L9</f>
        <v>-74</v>
      </c>
      <c r="O14" s="146"/>
    </row>
    <row r="15" spans="1:20" s="28" customFormat="1" ht="23.25" customHeight="1">
      <c r="A15" s="49">
        <v>12</v>
      </c>
      <c r="B15" s="53" t="str">
        <f>Rezultāti!B18</f>
        <v>Juris Olengovičs</v>
      </c>
      <c r="C15" s="89" t="str">
        <f>Rezultāti!C18</f>
        <v>07B</v>
      </c>
      <c r="D15" s="89">
        <f>Rezultāti!D18</f>
        <v>0</v>
      </c>
      <c r="E15" s="89">
        <f>Rezultāti!E18</f>
        <v>168</v>
      </c>
      <c r="F15" s="89">
        <f>Rezultāti!F18</f>
        <v>181</v>
      </c>
      <c r="G15" s="89">
        <f>Rezultāti!G18</f>
        <v>278</v>
      </c>
      <c r="H15" s="89">
        <f>Rezultāti!H18</f>
        <v>214</v>
      </c>
      <c r="I15" s="89">
        <f>Rezultāti!I18</f>
        <v>195</v>
      </c>
      <c r="J15" s="89">
        <f>Rezultāti!J18</f>
        <v>1036</v>
      </c>
      <c r="K15" s="89">
        <f>Rezultāti!K18</f>
        <v>0</v>
      </c>
      <c r="L15" s="89">
        <f>Rezultāti!L18</f>
        <v>1036</v>
      </c>
      <c r="M15" s="89">
        <f>Rezultāti!M18</f>
        <v>207.2</v>
      </c>
      <c r="N15" s="50">
        <f>L15-L9</f>
        <v>-90</v>
      </c>
      <c r="O15" s="146"/>
    </row>
    <row r="16" spans="1:20" s="28" customFormat="1" ht="23.25" customHeight="1">
      <c r="A16" s="49">
        <v>13</v>
      </c>
      <c r="B16" s="53" t="str">
        <f>Rezultāti!B22</f>
        <v>Rolands Landsbergs</v>
      </c>
      <c r="C16" s="89" t="str">
        <f>Rezultāti!C22</f>
        <v>09A</v>
      </c>
      <c r="D16" s="89">
        <f>Rezultāti!D22</f>
        <v>0</v>
      </c>
      <c r="E16" s="89">
        <f>Rezultāti!E22</f>
        <v>199</v>
      </c>
      <c r="F16" s="89">
        <f>Rezultāti!F22</f>
        <v>192</v>
      </c>
      <c r="G16" s="89">
        <f>Rezultāti!G22</f>
        <v>214</v>
      </c>
      <c r="H16" s="89">
        <f>Rezultāti!H22</f>
        <v>202</v>
      </c>
      <c r="I16" s="89">
        <f>Rezultāti!I22</f>
        <v>227</v>
      </c>
      <c r="J16" s="89">
        <f>Rezultāti!J22</f>
        <v>1034</v>
      </c>
      <c r="K16" s="89">
        <f>Rezultāti!K22</f>
        <v>0</v>
      </c>
      <c r="L16" s="89">
        <f>Rezultāti!L22</f>
        <v>1034</v>
      </c>
      <c r="M16" s="89">
        <f>Rezultāti!M22</f>
        <v>206.8</v>
      </c>
      <c r="N16" s="50">
        <f>L16-L9</f>
        <v>-92</v>
      </c>
      <c r="O16" s="146"/>
    </row>
    <row r="17" spans="1:20" s="28" customFormat="1" ht="23.25" customHeight="1">
      <c r="A17" s="49">
        <v>14</v>
      </c>
      <c r="B17" s="53" t="str">
        <f>Rezultāti!B12</f>
        <v>Olga Morozova</v>
      </c>
      <c r="C17" s="89" t="str">
        <f>Rezultāti!C12</f>
        <v>04C</v>
      </c>
      <c r="D17" s="89">
        <f>Rezultāti!D12</f>
        <v>8</v>
      </c>
      <c r="E17" s="89">
        <f>Rezultāti!E12</f>
        <v>204</v>
      </c>
      <c r="F17" s="89">
        <f>Rezultāti!F12</f>
        <v>154</v>
      </c>
      <c r="G17" s="89">
        <f>Rezultāti!G12</f>
        <v>207</v>
      </c>
      <c r="H17" s="89">
        <f>Rezultāti!H12</f>
        <v>195</v>
      </c>
      <c r="I17" s="89">
        <f>Rezultāti!I12</f>
        <v>223</v>
      </c>
      <c r="J17" s="89">
        <f>Rezultāti!J12</f>
        <v>983</v>
      </c>
      <c r="K17" s="89">
        <f>Rezultāti!K12</f>
        <v>40</v>
      </c>
      <c r="L17" s="89">
        <f>Rezultāti!L12</f>
        <v>1023</v>
      </c>
      <c r="M17" s="89">
        <f>Rezultāti!M12</f>
        <v>196.6</v>
      </c>
      <c r="N17" s="50">
        <f>L17-L9</f>
        <v>-103</v>
      </c>
      <c r="O17" s="146"/>
    </row>
    <row r="18" spans="1:20" s="28" customFormat="1" ht="23.25" customHeight="1">
      <c r="A18" s="49">
        <v>15</v>
      </c>
      <c r="B18" s="53" t="str">
        <f>Rezultāti!B21</f>
        <v>Karina Petrova</v>
      </c>
      <c r="C18" s="89" t="str">
        <f>Rezultāti!C21</f>
        <v>08C</v>
      </c>
      <c r="D18" s="89">
        <f>Rezultāti!D21</f>
        <v>8</v>
      </c>
      <c r="E18" s="89">
        <f>Rezultāti!E21</f>
        <v>135</v>
      </c>
      <c r="F18" s="89">
        <f>Rezultāti!F21</f>
        <v>215</v>
      </c>
      <c r="G18" s="89">
        <f>Rezultāti!G21</f>
        <v>221</v>
      </c>
      <c r="H18" s="89">
        <f>Rezultāti!H21</f>
        <v>195</v>
      </c>
      <c r="I18" s="89">
        <f>Rezultāti!I21</f>
        <v>165</v>
      </c>
      <c r="J18" s="89">
        <f>Rezultāti!J21</f>
        <v>931</v>
      </c>
      <c r="K18" s="89">
        <f>Rezultāti!K21</f>
        <v>40</v>
      </c>
      <c r="L18" s="89">
        <f>Rezultāti!L21</f>
        <v>971</v>
      </c>
      <c r="M18" s="89">
        <f>Rezultāti!M21</f>
        <v>186.2</v>
      </c>
      <c r="N18" s="50">
        <f>L18-L9</f>
        <v>-155</v>
      </c>
      <c r="O18" s="146"/>
    </row>
    <row r="19" spans="1:20" s="28" customFormat="1" ht="23.25" customHeight="1">
      <c r="A19" s="49">
        <v>16</v>
      </c>
      <c r="B19" s="53" t="str">
        <f>Rezultāti!B15</f>
        <v>Artūrs Perepjolkins</v>
      </c>
      <c r="C19" s="89" t="str">
        <f>Rezultāti!C15</f>
        <v>06A</v>
      </c>
      <c r="D19" s="89">
        <f>Rezultāti!D15</f>
        <v>0</v>
      </c>
      <c r="E19" s="89">
        <f>Rezultāti!E15</f>
        <v>141</v>
      </c>
      <c r="F19" s="89">
        <f>Rezultāti!F15</f>
        <v>208</v>
      </c>
      <c r="G19" s="89">
        <f>Rezultāti!G15</f>
        <v>231</v>
      </c>
      <c r="H19" s="89">
        <f>Rezultāti!H15</f>
        <v>157</v>
      </c>
      <c r="I19" s="89">
        <f>Rezultāti!I15</f>
        <v>208</v>
      </c>
      <c r="J19" s="89">
        <f>Rezultāti!J15</f>
        <v>945</v>
      </c>
      <c r="K19" s="89">
        <f>Rezultāti!K15</f>
        <v>0</v>
      </c>
      <c r="L19" s="89">
        <f>Rezultāti!L15</f>
        <v>945</v>
      </c>
      <c r="M19" s="89">
        <f>Rezultāti!M15</f>
        <v>189</v>
      </c>
      <c r="N19" s="50">
        <f>L19-L9</f>
        <v>-181</v>
      </c>
      <c r="O19" s="146"/>
      <c r="Q19"/>
      <c r="R19"/>
      <c r="S19"/>
    </row>
    <row r="20" spans="1:20" s="28" customFormat="1" ht="23.25" customHeight="1">
      <c r="A20" s="49">
        <v>17</v>
      </c>
      <c r="B20" s="53" t="str">
        <f>Rezultāti!B8</f>
        <v>Edgars Jofe</v>
      </c>
      <c r="C20" s="89" t="str">
        <f>Rezultāti!C8</f>
        <v>03A</v>
      </c>
      <c r="D20" s="89">
        <f>Rezultāti!D8</f>
        <v>0</v>
      </c>
      <c r="E20" s="89">
        <f>Rezultāti!E8</f>
        <v>230</v>
      </c>
      <c r="F20" s="89">
        <f>Rezultāti!F8</f>
        <v>195</v>
      </c>
      <c r="G20" s="89">
        <f>Rezultāti!G8</f>
        <v>129</v>
      </c>
      <c r="H20" s="89">
        <f>Rezultāti!H8</f>
        <v>206</v>
      </c>
      <c r="I20" s="89">
        <f>Rezultāti!I8</f>
        <v>176</v>
      </c>
      <c r="J20" s="89">
        <f>Rezultāti!J8</f>
        <v>936</v>
      </c>
      <c r="K20" s="89">
        <f>Rezultāti!K8</f>
        <v>0</v>
      </c>
      <c r="L20" s="89">
        <f>Rezultāti!L8</f>
        <v>936</v>
      </c>
      <c r="M20" s="89">
        <f>Rezultāti!M8</f>
        <v>187.2</v>
      </c>
      <c r="N20" s="50">
        <f>L20-L9</f>
        <v>-190</v>
      </c>
      <c r="O20" s="146"/>
      <c r="Q20"/>
      <c r="R20"/>
      <c r="S20"/>
    </row>
    <row r="21" spans="1:20" s="28" customFormat="1" ht="23.25" customHeight="1">
      <c r="A21" s="49">
        <v>18</v>
      </c>
      <c r="B21" s="53" t="str">
        <f>Rezultāti!B24</f>
        <v>Girts Priekulis</v>
      </c>
      <c r="C21" s="89" t="str">
        <f>Rezultāti!C24</f>
        <v>10A</v>
      </c>
      <c r="D21" s="89">
        <f>Rezultāti!D24</f>
        <v>0</v>
      </c>
      <c r="E21" s="89">
        <f>Rezultāti!E24</f>
        <v>145</v>
      </c>
      <c r="F21" s="89">
        <f>Rezultāti!F24</f>
        <v>175</v>
      </c>
      <c r="G21" s="89">
        <f>Rezultāti!G24</f>
        <v>264</v>
      </c>
      <c r="H21" s="89">
        <f>Rezultāti!H24</f>
        <v>187</v>
      </c>
      <c r="I21" s="89">
        <f>Rezultāti!I24</f>
        <v>160</v>
      </c>
      <c r="J21" s="89">
        <f>Rezultāti!J24</f>
        <v>931</v>
      </c>
      <c r="K21" s="89">
        <f>Rezultāti!K24</f>
        <v>0</v>
      </c>
      <c r="L21" s="89">
        <f>Rezultāti!L24</f>
        <v>931</v>
      </c>
      <c r="M21" s="89">
        <f>Rezultāti!M24</f>
        <v>186.2</v>
      </c>
      <c r="N21" s="50">
        <f>L21-L9</f>
        <v>-195</v>
      </c>
      <c r="O21" s="146"/>
      <c r="Q21"/>
      <c r="R21"/>
      <c r="S21"/>
      <c r="T21"/>
    </row>
    <row r="22" spans="1:20" s="28" customFormat="1" ht="23.25" customHeight="1">
      <c r="A22" s="49">
        <v>19</v>
      </c>
      <c r="B22" s="53" t="str">
        <f>Rezultāti!B6</f>
        <v>Mārtiņš Vilnis</v>
      </c>
      <c r="C22" s="89" t="str">
        <f>Rezultāti!C6</f>
        <v>02A</v>
      </c>
      <c r="D22" s="89">
        <f>Rezultāti!D6</f>
        <v>0</v>
      </c>
      <c r="E22" s="89">
        <f>Rezultāti!E6</f>
        <v>152</v>
      </c>
      <c r="F22" s="89">
        <f>Rezultāti!F6</f>
        <v>195</v>
      </c>
      <c r="G22" s="89">
        <f>Rezultāti!G6</f>
        <v>213</v>
      </c>
      <c r="H22" s="89">
        <f>Rezultāti!H6</f>
        <v>152</v>
      </c>
      <c r="I22" s="89">
        <f>Rezultāti!I6</f>
        <v>217</v>
      </c>
      <c r="J22" s="89">
        <f>Rezultāti!J6</f>
        <v>929</v>
      </c>
      <c r="K22" s="89">
        <f>Rezultāti!K6</f>
        <v>0</v>
      </c>
      <c r="L22" s="89">
        <f>Rezultāti!L6</f>
        <v>929</v>
      </c>
      <c r="M22" s="89">
        <f>Rezultāti!M6</f>
        <v>185.8</v>
      </c>
      <c r="N22" s="50">
        <f>L22-L9</f>
        <v>-197</v>
      </c>
      <c r="O22" s="146"/>
      <c r="Q22"/>
      <c r="R22"/>
      <c r="S22"/>
      <c r="T22"/>
    </row>
    <row r="23" spans="1:20" s="28" customFormat="1" ht="23.25" customHeight="1">
      <c r="A23" s="49">
        <v>20</v>
      </c>
      <c r="B23" s="53" t="str">
        <f>Rezultāti!B26</f>
        <v>Maksims Jefimovs</v>
      </c>
      <c r="C23" s="89" t="str">
        <f>Rezultāti!C26</f>
        <v>10C</v>
      </c>
      <c r="D23" s="89">
        <f>Rezultāti!D26</f>
        <v>0</v>
      </c>
      <c r="E23" s="89">
        <f>Rezultāti!E26</f>
        <v>137</v>
      </c>
      <c r="F23" s="89">
        <f>Rezultāti!F26</f>
        <v>208</v>
      </c>
      <c r="G23" s="89">
        <f>Rezultāti!G26</f>
        <v>187</v>
      </c>
      <c r="H23" s="89">
        <f>Rezultāti!H26</f>
        <v>191</v>
      </c>
      <c r="I23" s="89">
        <f>Rezultāti!I26</f>
        <v>189</v>
      </c>
      <c r="J23" s="89">
        <f>Rezultāti!J26</f>
        <v>912</v>
      </c>
      <c r="K23" s="89">
        <f>Rezultāti!K26</f>
        <v>0</v>
      </c>
      <c r="L23" s="89">
        <f>Rezultāti!L26</f>
        <v>912</v>
      </c>
      <c r="M23" s="89">
        <f>Rezultāti!M26</f>
        <v>182.4</v>
      </c>
      <c r="N23" s="50">
        <f>L23-L9</f>
        <v>-214</v>
      </c>
      <c r="O23" s="146"/>
      <c r="Q23"/>
      <c r="R23"/>
      <c r="S23"/>
      <c r="T23"/>
    </row>
    <row r="24" spans="1:20" s="28" customFormat="1" ht="23.25" customHeight="1">
      <c r="A24" s="49">
        <v>21</v>
      </c>
      <c r="B24" s="53" t="str">
        <f>Rezultāti!B9</f>
        <v>Sergejs Mensikovs</v>
      </c>
      <c r="C24" s="89" t="str">
        <f>Rezultāti!C9</f>
        <v>03B</v>
      </c>
      <c r="D24" s="89">
        <f>Rezultāti!D9</f>
        <v>0</v>
      </c>
      <c r="E24" s="89">
        <f>Rezultāti!E9</f>
        <v>175</v>
      </c>
      <c r="F24" s="89">
        <f>Rezultāti!F9</f>
        <v>154</v>
      </c>
      <c r="G24" s="89">
        <f>Rezultāti!G9</f>
        <v>222</v>
      </c>
      <c r="H24" s="89">
        <f>Rezultāti!H9</f>
        <v>129</v>
      </c>
      <c r="I24" s="89">
        <f>Rezultāti!I9</f>
        <v>203</v>
      </c>
      <c r="J24" s="89">
        <f>Rezultāti!J9</f>
        <v>883</v>
      </c>
      <c r="K24" s="89">
        <f>Rezultāti!K9</f>
        <v>0</v>
      </c>
      <c r="L24" s="89">
        <f>Rezultāti!L9</f>
        <v>883</v>
      </c>
      <c r="M24" s="89">
        <f>Rezultāti!M9</f>
        <v>176.6</v>
      </c>
      <c r="N24" s="50">
        <f>L24-L9</f>
        <v>-243</v>
      </c>
      <c r="O24" s="146"/>
      <c r="Q24"/>
      <c r="R24"/>
      <c r="S24"/>
      <c r="T24"/>
    </row>
    <row r="25" spans="1:20" s="28" customFormat="1" ht="23.25" customHeight="1">
      <c r="A25" s="49">
        <v>22</v>
      </c>
      <c r="B25" s="53" t="str">
        <f>Rezultāti!B4</f>
        <v>Pavels Slobodenuks</v>
      </c>
      <c r="C25" s="89" t="str">
        <f>Rezultāti!C4</f>
        <v>01A</v>
      </c>
      <c r="D25" s="89">
        <f>Rezultāti!D4</f>
        <v>0</v>
      </c>
      <c r="E25" s="89">
        <f>Rezultāti!E4</f>
        <v>195</v>
      </c>
      <c r="F25" s="89">
        <f>Rezultāti!F4</f>
        <v>131</v>
      </c>
      <c r="G25" s="89">
        <f>Rezultāti!G4</f>
        <v>173</v>
      </c>
      <c r="H25" s="89">
        <f>Rezultāti!H4</f>
        <v>176</v>
      </c>
      <c r="I25" s="89">
        <f>Rezultāti!I4</f>
        <v>194</v>
      </c>
      <c r="J25" s="89">
        <f>Rezultāti!J4</f>
        <v>869</v>
      </c>
      <c r="K25" s="89">
        <f>Rezultāti!K4</f>
        <v>0</v>
      </c>
      <c r="L25" s="89">
        <f>Rezultāti!L4</f>
        <v>869</v>
      </c>
      <c r="M25" s="89">
        <f>Rezultāti!M4</f>
        <v>173.8</v>
      </c>
      <c r="N25" s="50">
        <f>L25-L9</f>
        <v>-257</v>
      </c>
      <c r="O25" s="146"/>
      <c r="Q25"/>
      <c r="R25"/>
      <c r="S25"/>
      <c r="T25"/>
    </row>
    <row r="26" spans="1:20" s="28" customFormat="1" ht="23.25" customHeight="1">
      <c r="A26" s="49">
        <v>23</v>
      </c>
      <c r="B26" s="53" t="str">
        <f>Rezultāti!B7</f>
        <v>Kristine Seile</v>
      </c>
      <c r="C26" s="89" t="str">
        <f>Rezultāti!C7</f>
        <v>02B</v>
      </c>
      <c r="D26" s="89">
        <f>Rezultāti!D7</f>
        <v>0</v>
      </c>
      <c r="E26" s="89">
        <f>Rezultāti!E7</f>
        <v>174</v>
      </c>
      <c r="F26" s="89">
        <f>Rezultāti!F7</f>
        <v>203</v>
      </c>
      <c r="G26" s="89">
        <f>Rezultāti!G7</f>
        <v>126</v>
      </c>
      <c r="H26" s="89">
        <f>Rezultāti!H7</f>
        <v>168</v>
      </c>
      <c r="I26" s="89">
        <f>Rezultāti!I7</f>
        <v>130</v>
      </c>
      <c r="J26" s="89">
        <f>Rezultāti!J7</f>
        <v>801</v>
      </c>
      <c r="K26" s="89">
        <f>Rezultāti!K7</f>
        <v>0</v>
      </c>
      <c r="L26" s="89">
        <f>Rezultāti!L7</f>
        <v>801</v>
      </c>
      <c r="M26" s="89">
        <f>Rezultāti!M7</f>
        <v>160.19999999999999</v>
      </c>
      <c r="N26" s="50">
        <f t="shared" ref="N26:N38" si="0">L26-L9</f>
        <v>-325</v>
      </c>
      <c r="O26" s="146"/>
      <c r="Q26"/>
      <c r="R26"/>
      <c r="S26"/>
      <c r="T26"/>
    </row>
    <row r="27" spans="1:20" s="28" customFormat="1" ht="23.25" hidden="1" customHeight="1">
      <c r="A27" s="49">
        <v>24</v>
      </c>
      <c r="B27" s="53">
        <f>Rezultāti!B27</f>
        <v>0</v>
      </c>
      <c r="C27" s="89">
        <f>Rezultāti!C27</f>
        <v>0</v>
      </c>
      <c r="D27" s="89">
        <f>Rezultāti!D27</f>
        <v>0</v>
      </c>
      <c r="E27" s="89">
        <f>Rezultāti!E27</f>
        <v>0</v>
      </c>
      <c r="F27" s="89">
        <f>Rezultāti!F27</f>
        <v>0</v>
      </c>
      <c r="G27" s="89">
        <f>Rezultāti!G27</f>
        <v>0</v>
      </c>
      <c r="H27" s="89">
        <f>Rezultāti!H27</f>
        <v>0</v>
      </c>
      <c r="I27" s="89">
        <f>Rezultāti!I27</f>
        <v>0</v>
      </c>
      <c r="J27" s="89">
        <f>Rezultāti!J27</f>
        <v>0</v>
      </c>
      <c r="K27" s="89">
        <f>Rezultāti!K27</f>
        <v>0</v>
      </c>
      <c r="L27" s="89">
        <f>Rezultāti!L27</f>
        <v>0</v>
      </c>
      <c r="M27" s="89" t="e">
        <f>Rezultāti!M27</f>
        <v>#DIV/0!</v>
      </c>
      <c r="N27" s="50">
        <f t="shared" si="0"/>
        <v>-1120</v>
      </c>
      <c r="O27" s="146"/>
      <c r="Q27"/>
      <c r="R27"/>
      <c r="S27"/>
      <c r="T27"/>
    </row>
    <row r="28" spans="1:20" s="28" customFormat="1" ht="19.8" hidden="1">
      <c r="A28" s="49">
        <v>25</v>
      </c>
      <c r="B28" s="53">
        <f>Rezultāti!B28</f>
        <v>0</v>
      </c>
      <c r="C28" s="89">
        <f>Rezultāti!C28</f>
        <v>0</v>
      </c>
      <c r="D28" s="89">
        <f>Rezultāti!D28</f>
        <v>0</v>
      </c>
      <c r="E28" s="89">
        <f>Rezultāti!E28</f>
        <v>0</v>
      </c>
      <c r="F28" s="89">
        <f>Rezultāti!F28</f>
        <v>0</v>
      </c>
      <c r="G28" s="89">
        <f>Rezultāti!G28</f>
        <v>0</v>
      </c>
      <c r="H28" s="89">
        <f>Rezultāti!H28</f>
        <v>0</v>
      </c>
      <c r="I28" s="89">
        <f>Rezultāti!I28</f>
        <v>0</v>
      </c>
      <c r="J28" s="89">
        <f>Rezultāti!J28</f>
        <v>0</v>
      </c>
      <c r="K28" s="89">
        <f>Rezultāti!K28</f>
        <v>0</v>
      </c>
      <c r="L28" s="89">
        <f>Rezultāti!L28</f>
        <v>0</v>
      </c>
      <c r="M28" s="89" t="e">
        <f>Rezultāti!M28</f>
        <v>#DIV/0!</v>
      </c>
      <c r="N28" s="50">
        <f t="shared" si="0"/>
        <v>-1108</v>
      </c>
      <c r="O28" s="90"/>
      <c r="Q28"/>
      <c r="R28"/>
      <c r="S28"/>
      <c r="T28"/>
    </row>
    <row r="29" spans="1:20" s="28" customFormat="1" ht="0.75" hidden="1" customHeight="1">
      <c r="A29" s="49">
        <v>26</v>
      </c>
      <c r="B29" s="53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50">
        <f t="shared" si="0"/>
        <v>-1096</v>
      </c>
      <c r="O29" s="90"/>
      <c r="Q29"/>
      <c r="R29"/>
      <c r="S29"/>
      <c r="T29"/>
    </row>
    <row r="30" spans="1:20" s="28" customFormat="1" ht="19.8" hidden="1">
      <c r="A30" s="49">
        <v>27</v>
      </c>
      <c r="B30" s="53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50">
        <f t="shared" si="0"/>
        <v>-1072</v>
      </c>
      <c r="O30" s="90"/>
      <c r="Q30"/>
      <c r="R30"/>
      <c r="S30"/>
      <c r="T30"/>
    </row>
    <row r="31" spans="1:20" s="28" customFormat="1" ht="19.8" hidden="1">
      <c r="A31" s="49">
        <v>28</v>
      </c>
      <c r="B31" s="53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50">
        <f t="shared" si="0"/>
        <v>-1052</v>
      </c>
      <c r="O31" s="90"/>
      <c r="Q31"/>
      <c r="R31"/>
      <c r="S31"/>
      <c r="T31"/>
    </row>
    <row r="32" spans="1:20" ht="19.8" hidden="1">
      <c r="A32" s="49">
        <v>29</v>
      </c>
      <c r="B32" s="53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50">
        <f t="shared" si="0"/>
        <v>-1036</v>
      </c>
    </row>
    <row r="33" spans="1:14" ht="19.8" hidden="1">
      <c r="A33" s="49">
        <v>30</v>
      </c>
      <c r="B33" s="53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50">
        <f t="shared" si="0"/>
        <v>-1034</v>
      </c>
    </row>
    <row r="34" spans="1:14" ht="2.25" hidden="1" customHeight="1">
      <c r="A34" s="49">
        <v>31</v>
      </c>
      <c r="B34" s="53">
        <f>Rezultāti!B34</f>
        <v>0</v>
      </c>
      <c r="C34" s="89">
        <f>Rezultāti!C34</f>
        <v>0</v>
      </c>
      <c r="D34" s="89">
        <f>Rezultāti!D34</f>
        <v>0</v>
      </c>
      <c r="E34" s="89">
        <f>Rezultāti!E34</f>
        <v>0</v>
      </c>
      <c r="F34" s="89">
        <f>Rezultāti!F34</f>
        <v>0</v>
      </c>
      <c r="G34" s="89">
        <f>Rezultāti!G34</f>
        <v>0</v>
      </c>
      <c r="H34" s="89">
        <f>Rezultāti!H34</f>
        <v>0</v>
      </c>
      <c r="I34" s="89">
        <f>Rezultāti!I34</f>
        <v>0</v>
      </c>
      <c r="J34" s="89">
        <f>Rezultāti!J34</f>
        <v>0</v>
      </c>
      <c r="K34" s="89">
        <f>Rezultāti!K34</f>
        <v>0</v>
      </c>
      <c r="L34" s="89">
        <f>Rezultāti!L34</f>
        <v>0</v>
      </c>
      <c r="M34" s="89" t="e">
        <f>Rezultāti!M34</f>
        <v>#DIV/0!</v>
      </c>
      <c r="N34" s="50">
        <f t="shared" si="0"/>
        <v>-1023</v>
      </c>
    </row>
    <row r="35" spans="1:14" ht="19.8" hidden="1">
      <c r="A35" s="49">
        <v>32</v>
      </c>
      <c r="B35" s="53">
        <f>Rezultāti!B35</f>
        <v>0</v>
      </c>
      <c r="C35" s="89">
        <f>Rezultāti!C35</f>
        <v>0</v>
      </c>
      <c r="D35" s="89">
        <f>Rezultāti!D35</f>
        <v>0</v>
      </c>
      <c r="E35" s="89">
        <f>Rezultāti!E35</f>
        <v>0</v>
      </c>
      <c r="F35" s="89">
        <f>Rezultāti!F35</f>
        <v>0</v>
      </c>
      <c r="G35" s="89">
        <f>Rezultāti!G35</f>
        <v>0</v>
      </c>
      <c r="H35" s="89">
        <f>Rezultāti!H35</f>
        <v>0</v>
      </c>
      <c r="I35" s="89">
        <f>Rezultāti!I35</f>
        <v>0</v>
      </c>
      <c r="J35" s="89">
        <f>Rezultāti!J35</f>
        <v>0</v>
      </c>
      <c r="K35" s="89">
        <f>Rezultāti!K35</f>
        <v>0</v>
      </c>
      <c r="L35" s="89">
        <f>Rezultāti!L35</f>
        <v>0</v>
      </c>
      <c r="M35" s="89" t="e">
        <f>Rezultāti!M35</f>
        <v>#DIV/0!</v>
      </c>
      <c r="N35" s="50">
        <f t="shared" si="0"/>
        <v>-971</v>
      </c>
    </row>
    <row r="36" spans="1:14" ht="19.8" hidden="1">
      <c r="A36" s="49">
        <v>33</v>
      </c>
      <c r="B36" s="53">
        <f>Rezultāti!B36</f>
        <v>0</v>
      </c>
      <c r="C36" s="89">
        <f>Rezultāti!C36</f>
        <v>0</v>
      </c>
      <c r="D36" s="89">
        <f>Rezultāti!D36</f>
        <v>0</v>
      </c>
      <c r="E36" s="89">
        <f>Rezultāti!E36</f>
        <v>0</v>
      </c>
      <c r="F36" s="89">
        <f>Rezultāti!F36</f>
        <v>0</v>
      </c>
      <c r="G36" s="89">
        <f>Rezultāti!G36</f>
        <v>0</v>
      </c>
      <c r="H36" s="89">
        <f>Rezultāti!H36</f>
        <v>0</v>
      </c>
      <c r="I36" s="89">
        <f>Rezultāti!I36</f>
        <v>0</v>
      </c>
      <c r="J36" s="89">
        <f>Rezultāti!J36</f>
        <v>0</v>
      </c>
      <c r="K36" s="89">
        <f>Rezultāti!K36</f>
        <v>0</v>
      </c>
      <c r="L36" s="89">
        <f>Rezultāti!L36</f>
        <v>0</v>
      </c>
      <c r="M36" s="89" t="e">
        <f>Rezultāti!M36</f>
        <v>#DIV/0!</v>
      </c>
      <c r="N36" s="50">
        <f t="shared" si="0"/>
        <v>-945</v>
      </c>
    </row>
    <row r="37" spans="1:14" ht="19.8" hidden="1">
      <c r="A37" s="49">
        <v>34</v>
      </c>
      <c r="B37" s="53">
        <f>Rezultāti!B37</f>
        <v>0</v>
      </c>
      <c r="C37" s="89">
        <f>Rezultāti!C37</f>
        <v>0</v>
      </c>
      <c r="D37" s="89">
        <f>Rezultāti!D37</f>
        <v>0</v>
      </c>
      <c r="E37" s="89">
        <f>Rezultāti!E37</f>
        <v>0</v>
      </c>
      <c r="F37" s="89">
        <f>Rezultāti!F37</f>
        <v>0</v>
      </c>
      <c r="G37" s="89">
        <f>Rezultāti!G37</f>
        <v>0</v>
      </c>
      <c r="H37" s="89">
        <f>Rezultāti!H37</f>
        <v>0</v>
      </c>
      <c r="I37" s="89">
        <f>Rezultāti!I37</f>
        <v>0</v>
      </c>
      <c r="J37" s="89">
        <f>Rezultāti!J37</f>
        <v>0</v>
      </c>
      <c r="K37" s="89">
        <f>Rezultāti!K37</f>
        <v>0</v>
      </c>
      <c r="L37" s="89">
        <f>Rezultāti!L37</f>
        <v>0</v>
      </c>
      <c r="M37" s="89">
        <f>Rezultāti!M37</f>
        <v>0</v>
      </c>
      <c r="N37" s="50">
        <f t="shared" si="0"/>
        <v>-936</v>
      </c>
    </row>
    <row r="38" spans="1:14" ht="19.8" hidden="1">
      <c r="A38" s="49">
        <v>35</v>
      </c>
      <c r="B38" s="53">
        <f>Rezultāti!B38</f>
        <v>0</v>
      </c>
      <c r="C38" s="89">
        <f>Rezultāti!C38</f>
        <v>0</v>
      </c>
      <c r="D38" s="89">
        <f>Rezultāti!D38</f>
        <v>0</v>
      </c>
      <c r="E38" s="89">
        <f>Rezultāti!E38</f>
        <v>0</v>
      </c>
      <c r="F38" s="89">
        <f>Rezultāti!F38</f>
        <v>0</v>
      </c>
      <c r="G38" s="89">
        <f>Rezultāti!G38</f>
        <v>0</v>
      </c>
      <c r="H38" s="89">
        <f>Rezultāti!H38</f>
        <v>0</v>
      </c>
      <c r="I38" s="89">
        <f>Rezultāti!I38</f>
        <v>0</v>
      </c>
      <c r="J38" s="89">
        <f>Rezultāti!J38</f>
        <v>0</v>
      </c>
      <c r="K38" s="89">
        <f>Rezultāti!K38</f>
        <v>0</v>
      </c>
      <c r="L38" s="89">
        <f>Rezultāti!L38</f>
        <v>0</v>
      </c>
      <c r="M38" s="89">
        <f>Rezultāti!M38</f>
        <v>0</v>
      </c>
      <c r="N38" s="50">
        <f t="shared" si="0"/>
        <v>-931</v>
      </c>
    </row>
    <row r="39" spans="1:14">
      <c r="B39" s="145" t="s">
        <v>16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1:14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4" ht="45" hidden="1">
      <c r="A41" s="147" t="s">
        <v>22</v>
      </c>
      <c r="B41" s="147"/>
      <c r="C41" s="147"/>
      <c r="D41" s="147"/>
    </row>
    <row r="42" spans="1:14" ht="18" hidden="1" thickBot="1">
      <c r="A42" s="76" t="s">
        <v>0</v>
      </c>
      <c r="B42" s="77" t="s">
        <v>1</v>
      </c>
      <c r="C42" s="77" t="s">
        <v>10</v>
      </c>
      <c r="D42" s="78" t="s">
        <v>23</v>
      </c>
    </row>
    <row r="43" spans="1:14" ht="25.5" hidden="1" customHeight="1">
      <c r="A43" s="148">
        <v>1</v>
      </c>
      <c r="B43" s="79"/>
      <c r="C43" s="80"/>
      <c r="D43" s="81">
        <f>C44+C43</f>
        <v>0</v>
      </c>
    </row>
    <row r="44" spans="1:14" ht="25.5" hidden="1" customHeight="1" thickBot="1">
      <c r="A44" s="149"/>
      <c r="B44" s="82"/>
      <c r="C44" s="83"/>
      <c r="D44" s="84">
        <f>C44+C43</f>
        <v>0</v>
      </c>
    </row>
    <row r="45" spans="1:14" ht="25.5" hidden="1" customHeight="1">
      <c r="A45" s="143">
        <v>2</v>
      </c>
      <c r="B45" s="79"/>
      <c r="C45" s="80"/>
      <c r="D45" s="81">
        <f>C45+C46</f>
        <v>0</v>
      </c>
    </row>
    <row r="46" spans="1:14" ht="25.5" hidden="1" customHeight="1" thickBot="1">
      <c r="A46" s="144"/>
      <c r="B46" s="82"/>
      <c r="C46" s="83"/>
      <c r="D46" s="84">
        <f>C45+C46</f>
        <v>0</v>
      </c>
    </row>
    <row r="47" spans="1:14" ht="25.5" hidden="1" customHeight="1">
      <c r="A47" s="143">
        <v>3</v>
      </c>
      <c r="B47" s="79"/>
      <c r="C47" s="80"/>
      <c r="D47" s="81">
        <f>C48+C47</f>
        <v>0</v>
      </c>
    </row>
    <row r="48" spans="1:14" ht="22.8" hidden="1" thickBot="1">
      <c r="A48" s="144"/>
      <c r="B48" s="82"/>
      <c r="C48" s="83"/>
      <c r="D48" s="84">
        <f>C48+C47</f>
        <v>0</v>
      </c>
    </row>
    <row r="49" spans="1:4" ht="22.2" hidden="1">
      <c r="A49" s="143">
        <v>4</v>
      </c>
      <c r="B49" s="79"/>
      <c r="C49" s="80"/>
      <c r="D49" s="81">
        <f>C50+C49</f>
        <v>0</v>
      </c>
    </row>
    <row r="50" spans="1:4" ht="22.8" hidden="1" thickBot="1">
      <c r="A50" s="144"/>
      <c r="B50" s="82"/>
      <c r="C50" s="83"/>
      <c r="D50" s="84">
        <f>C50+C49</f>
        <v>0</v>
      </c>
    </row>
    <row r="51" spans="1:4" ht="22.2" hidden="1">
      <c r="A51" s="143">
        <v>5</v>
      </c>
      <c r="B51" s="79"/>
      <c r="C51" s="80"/>
      <c r="D51" s="81">
        <f>C52+C51</f>
        <v>0</v>
      </c>
    </row>
    <row r="52" spans="1:4" ht="22.8" hidden="1" thickBot="1">
      <c r="A52" s="144"/>
      <c r="B52" s="82"/>
      <c r="C52" s="83"/>
      <c r="D52" s="87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21" sqref="G21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24" customWidth="1"/>
    <col min="4" max="4" width="8.44140625" style="24" customWidth="1" outlineLevel="1"/>
    <col min="5" max="9" width="7.44140625" style="139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4" t="s">
        <v>2</v>
      </c>
      <c r="D3" s="141" t="s">
        <v>3</v>
      </c>
      <c r="E3" s="141" t="s">
        <v>4</v>
      </c>
      <c r="F3" s="141" t="s">
        <v>5</v>
      </c>
      <c r="G3" s="141" t="s">
        <v>6</v>
      </c>
      <c r="H3" s="141" t="s">
        <v>7</v>
      </c>
      <c r="I3" s="141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</v>
      </c>
      <c r="B4" s="109" t="s">
        <v>93</v>
      </c>
      <c r="C4" s="137" t="s">
        <v>85</v>
      </c>
      <c r="D4" s="110">
        <v>0</v>
      </c>
      <c r="E4" s="140">
        <v>195</v>
      </c>
      <c r="F4" s="140">
        <v>131</v>
      </c>
      <c r="G4" s="140">
        <v>173</v>
      </c>
      <c r="H4" s="140">
        <v>176</v>
      </c>
      <c r="I4" s="140">
        <v>194</v>
      </c>
      <c r="J4" s="34">
        <f t="shared" ref="J4:J29" si="0">SUM(E4:I4)</f>
        <v>869</v>
      </c>
      <c r="K4" s="34">
        <f t="shared" ref="K4:K29" si="1">D4*(COUNT(E4:I4))</f>
        <v>0</v>
      </c>
      <c r="L4" s="34">
        <f t="shared" ref="L4:L29" si="2">SUM(J4:K4)</f>
        <v>869</v>
      </c>
      <c r="M4" s="34">
        <f t="shared" ref="M4:M29" si="3">(AVERAGE(E4:I4))</f>
        <v>173.8</v>
      </c>
      <c r="N4" s="123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2</v>
      </c>
      <c r="B5" s="109" t="s">
        <v>95</v>
      </c>
      <c r="C5" s="137" t="s">
        <v>83</v>
      </c>
      <c r="D5" s="110">
        <v>0</v>
      </c>
      <c r="E5" s="126">
        <v>200</v>
      </c>
      <c r="F5" s="140">
        <v>255</v>
      </c>
      <c r="G5" s="140">
        <v>211</v>
      </c>
      <c r="H5" s="140">
        <v>254</v>
      </c>
      <c r="I5" s="140">
        <v>234</v>
      </c>
      <c r="J5" s="34">
        <f t="shared" si="0"/>
        <v>1154</v>
      </c>
      <c r="K5" s="34">
        <f t="shared" si="1"/>
        <v>0</v>
      </c>
      <c r="L5" s="34">
        <f t="shared" si="2"/>
        <v>1154</v>
      </c>
      <c r="M5" s="34">
        <f t="shared" si="3"/>
        <v>230.8</v>
      </c>
      <c r="N5" s="124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109" t="s">
        <v>91</v>
      </c>
      <c r="C6" s="137" t="s">
        <v>90</v>
      </c>
      <c r="D6" s="110">
        <v>0</v>
      </c>
      <c r="E6" s="140">
        <v>152</v>
      </c>
      <c r="F6" s="140">
        <v>195</v>
      </c>
      <c r="G6" s="140">
        <v>213</v>
      </c>
      <c r="H6" s="140">
        <v>152</v>
      </c>
      <c r="I6" s="140">
        <v>217</v>
      </c>
      <c r="J6" s="34">
        <f t="shared" si="0"/>
        <v>929</v>
      </c>
      <c r="K6" s="34">
        <f t="shared" si="1"/>
        <v>0</v>
      </c>
      <c r="L6" s="34">
        <f t="shared" si="2"/>
        <v>929</v>
      </c>
      <c r="M6" s="34">
        <f t="shared" si="3"/>
        <v>185.8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4</v>
      </c>
      <c r="B7" s="109" t="s">
        <v>98</v>
      </c>
      <c r="C7" s="137" t="s">
        <v>86</v>
      </c>
      <c r="D7" s="110">
        <v>0</v>
      </c>
      <c r="E7" s="140">
        <v>174</v>
      </c>
      <c r="F7" s="140">
        <v>203</v>
      </c>
      <c r="G7" s="140">
        <v>126</v>
      </c>
      <c r="H7" s="140">
        <v>168</v>
      </c>
      <c r="I7" s="140">
        <v>130</v>
      </c>
      <c r="J7" s="34">
        <f t="shared" si="0"/>
        <v>801</v>
      </c>
      <c r="K7" s="34">
        <f t="shared" si="1"/>
        <v>0</v>
      </c>
      <c r="L7" s="34">
        <f t="shared" si="2"/>
        <v>801</v>
      </c>
      <c r="M7" s="34">
        <f t="shared" si="3"/>
        <v>160.19999999999999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8"/>
    </row>
    <row r="8" spans="1:23" s="32" customFormat="1" ht="18" thickBot="1">
      <c r="A8" s="29">
        <v>5</v>
      </c>
      <c r="B8" s="109" t="s">
        <v>82</v>
      </c>
      <c r="C8" s="137" t="s">
        <v>57</v>
      </c>
      <c r="D8" s="110">
        <v>0</v>
      </c>
      <c r="E8" s="140">
        <v>230</v>
      </c>
      <c r="F8" s="140">
        <v>195</v>
      </c>
      <c r="G8" s="140">
        <v>129</v>
      </c>
      <c r="H8" s="140">
        <v>206</v>
      </c>
      <c r="I8" s="140">
        <v>176</v>
      </c>
      <c r="J8" s="34">
        <f t="shared" si="0"/>
        <v>936</v>
      </c>
      <c r="K8" s="34">
        <f t="shared" si="1"/>
        <v>0</v>
      </c>
      <c r="L8" s="34">
        <f t="shared" si="2"/>
        <v>936</v>
      </c>
      <c r="M8" s="34">
        <f t="shared" si="3"/>
        <v>187.2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6</v>
      </c>
      <c r="B9" s="111" t="s">
        <v>92</v>
      </c>
      <c r="C9" s="137" t="s">
        <v>71</v>
      </c>
      <c r="D9" s="110">
        <v>0</v>
      </c>
      <c r="E9" s="140">
        <v>175</v>
      </c>
      <c r="F9" s="140">
        <v>154</v>
      </c>
      <c r="G9" s="140">
        <v>222</v>
      </c>
      <c r="H9" s="140">
        <v>129</v>
      </c>
      <c r="I9" s="140">
        <v>203</v>
      </c>
      <c r="J9" s="34">
        <f t="shared" si="0"/>
        <v>883</v>
      </c>
      <c r="K9" s="34">
        <f t="shared" si="1"/>
        <v>0</v>
      </c>
      <c r="L9" s="34">
        <f t="shared" si="2"/>
        <v>883</v>
      </c>
      <c r="M9" s="34">
        <f t="shared" si="3"/>
        <v>176.6</v>
      </c>
      <c r="N9" s="124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7</v>
      </c>
      <c r="B10" s="109" t="s">
        <v>87</v>
      </c>
      <c r="C10" s="137" t="s">
        <v>64</v>
      </c>
      <c r="D10" s="110">
        <v>0</v>
      </c>
      <c r="E10" s="126">
        <v>226</v>
      </c>
      <c r="F10" s="140">
        <v>202</v>
      </c>
      <c r="G10" s="140">
        <v>249</v>
      </c>
      <c r="H10" s="140">
        <v>221</v>
      </c>
      <c r="I10" s="140">
        <v>233</v>
      </c>
      <c r="J10" s="34">
        <f t="shared" si="0"/>
        <v>1131</v>
      </c>
      <c r="K10" s="34">
        <f t="shared" si="1"/>
        <v>0</v>
      </c>
      <c r="L10" s="34">
        <f t="shared" si="2"/>
        <v>1131</v>
      </c>
      <c r="M10" s="34">
        <f t="shared" si="3"/>
        <v>226.2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109" t="s">
        <v>67</v>
      </c>
      <c r="C11" s="137" t="s">
        <v>65</v>
      </c>
      <c r="D11" s="110">
        <v>0</v>
      </c>
      <c r="E11" s="126">
        <v>189</v>
      </c>
      <c r="F11" s="140">
        <v>222</v>
      </c>
      <c r="G11" s="140">
        <v>278</v>
      </c>
      <c r="H11" s="140">
        <v>290</v>
      </c>
      <c r="I11" s="140">
        <v>226</v>
      </c>
      <c r="J11" s="34">
        <f t="shared" si="0"/>
        <v>1205</v>
      </c>
      <c r="K11" s="34">
        <f t="shared" si="1"/>
        <v>0</v>
      </c>
      <c r="L11" s="34">
        <f t="shared" si="2"/>
        <v>1205</v>
      </c>
      <c r="M11" s="34">
        <f t="shared" si="3"/>
        <v>241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9</v>
      </c>
      <c r="B12" s="109" t="s">
        <v>100</v>
      </c>
      <c r="C12" s="137" t="s">
        <v>79</v>
      </c>
      <c r="D12" s="110">
        <v>8</v>
      </c>
      <c r="E12" s="140">
        <v>204</v>
      </c>
      <c r="F12" s="140">
        <v>154</v>
      </c>
      <c r="G12" s="140">
        <v>207</v>
      </c>
      <c r="H12" s="140">
        <v>195</v>
      </c>
      <c r="I12" s="140">
        <v>223</v>
      </c>
      <c r="J12" s="34">
        <f t="shared" si="0"/>
        <v>983</v>
      </c>
      <c r="K12" s="34">
        <f t="shared" si="1"/>
        <v>40</v>
      </c>
      <c r="L12" s="34">
        <f t="shared" si="2"/>
        <v>1023</v>
      </c>
      <c r="M12" s="34">
        <f t="shared" si="3"/>
        <v>196.6</v>
      </c>
      <c r="N12" s="124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10</v>
      </c>
      <c r="B13" s="109" t="s">
        <v>72</v>
      </c>
      <c r="C13" s="137" t="s">
        <v>53</v>
      </c>
      <c r="D13" s="110">
        <v>0</v>
      </c>
      <c r="E13" s="140">
        <v>202</v>
      </c>
      <c r="F13" s="140">
        <v>241</v>
      </c>
      <c r="G13" s="140">
        <v>220</v>
      </c>
      <c r="H13" s="126">
        <v>192</v>
      </c>
      <c r="I13" s="140">
        <v>197</v>
      </c>
      <c r="J13" s="34">
        <f t="shared" si="0"/>
        <v>1052</v>
      </c>
      <c r="K13" s="34">
        <f t="shared" si="1"/>
        <v>0</v>
      </c>
      <c r="L13" s="34">
        <f t="shared" si="2"/>
        <v>1052</v>
      </c>
      <c r="M13" s="34">
        <f t="shared" si="3"/>
        <v>210.4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11</v>
      </c>
      <c r="B14" s="109" t="s">
        <v>75</v>
      </c>
      <c r="C14" s="137" t="s">
        <v>56</v>
      </c>
      <c r="D14" s="110">
        <v>0</v>
      </c>
      <c r="E14" s="140">
        <v>252</v>
      </c>
      <c r="F14" s="126">
        <v>214</v>
      </c>
      <c r="G14" s="140">
        <v>194</v>
      </c>
      <c r="H14" s="140">
        <v>265</v>
      </c>
      <c r="I14" s="140">
        <v>255</v>
      </c>
      <c r="J14" s="34">
        <f t="shared" si="0"/>
        <v>1180</v>
      </c>
      <c r="K14" s="34">
        <f t="shared" si="1"/>
        <v>0</v>
      </c>
      <c r="L14" s="34">
        <f t="shared" si="2"/>
        <v>1180</v>
      </c>
      <c r="M14" s="34">
        <f t="shared" si="3"/>
        <v>236</v>
      </c>
      <c r="N14" s="124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12</v>
      </c>
      <c r="B15" s="109" t="s">
        <v>88</v>
      </c>
      <c r="C15" s="137" t="s">
        <v>58</v>
      </c>
      <c r="D15" s="110">
        <v>0</v>
      </c>
      <c r="E15" s="140">
        <v>141</v>
      </c>
      <c r="F15" s="140">
        <v>208</v>
      </c>
      <c r="G15" s="140">
        <v>231</v>
      </c>
      <c r="H15" s="140">
        <v>157</v>
      </c>
      <c r="I15" s="140">
        <v>208</v>
      </c>
      <c r="J15" s="34">
        <f t="shared" si="0"/>
        <v>945</v>
      </c>
      <c r="K15" s="34">
        <f t="shared" si="1"/>
        <v>0</v>
      </c>
      <c r="L15" s="34">
        <f t="shared" si="2"/>
        <v>945</v>
      </c>
      <c r="M15" s="34">
        <f t="shared" si="3"/>
        <v>189</v>
      </c>
      <c r="N15" s="35">
        <f>L15-L16</f>
        <v>-175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13</v>
      </c>
      <c r="B16" s="109" t="s">
        <v>97</v>
      </c>
      <c r="C16" s="137" t="s">
        <v>60</v>
      </c>
      <c r="D16" s="110">
        <v>0</v>
      </c>
      <c r="E16" s="140">
        <v>246</v>
      </c>
      <c r="F16" s="140">
        <v>160</v>
      </c>
      <c r="G16" s="140">
        <v>239</v>
      </c>
      <c r="H16" s="140">
        <v>248</v>
      </c>
      <c r="I16" s="126">
        <v>227</v>
      </c>
      <c r="J16" s="34">
        <f t="shared" si="0"/>
        <v>1120</v>
      </c>
      <c r="K16" s="34">
        <f t="shared" si="1"/>
        <v>0</v>
      </c>
      <c r="L16" s="34">
        <f t="shared" si="2"/>
        <v>1120</v>
      </c>
      <c r="M16" s="34">
        <f t="shared" si="3"/>
        <v>224</v>
      </c>
      <c r="N16" s="36">
        <f>L16-L14</f>
        <v>-60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14</v>
      </c>
      <c r="B17" s="109" t="s">
        <v>76</v>
      </c>
      <c r="C17" s="137" t="s">
        <v>59</v>
      </c>
      <c r="D17" s="110">
        <v>0</v>
      </c>
      <c r="E17" s="140">
        <v>209</v>
      </c>
      <c r="F17" s="140">
        <v>220</v>
      </c>
      <c r="G17" s="140">
        <v>254</v>
      </c>
      <c r="H17" s="140">
        <v>218</v>
      </c>
      <c r="I17" s="126">
        <v>225</v>
      </c>
      <c r="J17" s="34">
        <f t="shared" si="0"/>
        <v>1126</v>
      </c>
      <c r="K17" s="34">
        <f t="shared" si="1"/>
        <v>0</v>
      </c>
      <c r="L17" s="34">
        <f t="shared" si="2"/>
        <v>1126</v>
      </c>
      <c r="M17" s="34">
        <f t="shared" si="3"/>
        <v>225.2</v>
      </c>
      <c r="N17" s="36">
        <f>L17-L11</f>
        <v>-79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15</v>
      </c>
      <c r="B18" s="109" t="s">
        <v>69</v>
      </c>
      <c r="C18" s="137" t="s">
        <v>62</v>
      </c>
      <c r="D18" s="110">
        <v>0</v>
      </c>
      <c r="E18" s="140">
        <v>168</v>
      </c>
      <c r="F18" s="140">
        <v>181</v>
      </c>
      <c r="G18" s="140">
        <v>278</v>
      </c>
      <c r="H18" s="140">
        <v>214</v>
      </c>
      <c r="I18" s="140">
        <v>195</v>
      </c>
      <c r="J18" s="34">
        <f t="shared" si="0"/>
        <v>1036</v>
      </c>
      <c r="K18" s="34">
        <f t="shared" si="1"/>
        <v>0</v>
      </c>
      <c r="L18" s="34">
        <f t="shared" si="2"/>
        <v>1036</v>
      </c>
      <c r="M18" s="34">
        <f t="shared" si="3"/>
        <v>207.2</v>
      </c>
      <c r="N18" s="122" t="e">
        <f>L18-#REF!</f>
        <v>#REF!</v>
      </c>
      <c r="O18" s="33"/>
    </row>
    <row r="19" spans="1:23" ht="18" thickBot="1">
      <c r="A19" s="29">
        <v>16</v>
      </c>
      <c r="B19" s="109" t="s">
        <v>68</v>
      </c>
      <c r="C19" s="137" t="s">
        <v>61</v>
      </c>
      <c r="D19" s="110">
        <v>0</v>
      </c>
      <c r="E19" s="140">
        <v>243</v>
      </c>
      <c r="F19" s="140">
        <v>197</v>
      </c>
      <c r="G19" s="140">
        <v>184</v>
      </c>
      <c r="H19" s="140">
        <v>213</v>
      </c>
      <c r="I19" s="126">
        <v>235</v>
      </c>
      <c r="J19" s="34">
        <f t="shared" si="0"/>
        <v>1072</v>
      </c>
      <c r="K19" s="34">
        <f t="shared" si="1"/>
        <v>0</v>
      </c>
      <c r="L19" s="34">
        <f t="shared" si="2"/>
        <v>1072</v>
      </c>
      <c r="M19" s="34">
        <f t="shared" si="3"/>
        <v>214.4</v>
      </c>
    </row>
    <row r="20" spans="1:23" ht="18" thickBot="1">
      <c r="A20" s="29">
        <v>17</v>
      </c>
      <c r="B20" s="109" t="s">
        <v>74</v>
      </c>
      <c r="C20" s="137" t="s">
        <v>66</v>
      </c>
      <c r="D20" s="110">
        <v>0</v>
      </c>
      <c r="E20" s="140">
        <v>229</v>
      </c>
      <c r="F20" s="140">
        <v>215</v>
      </c>
      <c r="G20" s="126">
        <v>208</v>
      </c>
      <c r="H20" s="140">
        <v>227</v>
      </c>
      <c r="I20" s="140">
        <v>229</v>
      </c>
      <c r="J20" s="34">
        <f t="shared" si="0"/>
        <v>1108</v>
      </c>
      <c r="K20" s="34">
        <f t="shared" si="1"/>
        <v>0</v>
      </c>
      <c r="L20" s="34">
        <f t="shared" si="2"/>
        <v>1108</v>
      </c>
      <c r="M20" s="34">
        <f t="shared" si="3"/>
        <v>221.6</v>
      </c>
    </row>
    <row r="21" spans="1:23" ht="18" thickBot="1">
      <c r="A21" s="29">
        <v>18</v>
      </c>
      <c r="B21" s="109" t="s">
        <v>99</v>
      </c>
      <c r="C21" s="137" t="s">
        <v>80</v>
      </c>
      <c r="D21" s="110">
        <v>8</v>
      </c>
      <c r="E21" s="140">
        <v>135</v>
      </c>
      <c r="F21" s="140">
        <v>215</v>
      </c>
      <c r="G21" s="140">
        <v>221</v>
      </c>
      <c r="H21" s="140">
        <v>195</v>
      </c>
      <c r="I21" s="140">
        <v>165</v>
      </c>
      <c r="J21" s="34">
        <f t="shared" si="0"/>
        <v>931</v>
      </c>
      <c r="K21" s="34">
        <f t="shared" si="1"/>
        <v>40</v>
      </c>
      <c r="L21" s="34">
        <f t="shared" si="2"/>
        <v>971</v>
      </c>
      <c r="M21" s="34">
        <f t="shared" si="3"/>
        <v>186.2</v>
      </c>
      <c r="N21" s="122" t="e">
        <f>L21-#REF!</f>
        <v>#REF!</v>
      </c>
      <c r="O21" s="33"/>
    </row>
    <row r="22" spans="1:23" ht="18" thickBot="1">
      <c r="A22" s="29">
        <v>19</v>
      </c>
      <c r="B22" s="109" t="s">
        <v>89</v>
      </c>
      <c r="C22" s="137" t="s">
        <v>54</v>
      </c>
      <c r="D22" s="110">
        <v>0</v>
      </c>
      <c r="E22" s="140">
        <v>199</v>
      </c>
      <c r="F22" s="140">
        <v>192</v>
      </c>
      <c r="G22" s="140">
        <v>214</v>
      </c>
      <c r="H22" s="140">
        <v>202</v>
      </c>
      <c r="I22" s="140">
        <v>227</v>
      </c>
      <c r="J22" s="34">
        <f t="shared" si="0"/>
        <v>1034</v>
      </c>
      <c r="K22" s="34">
        <f t="shared" si="1"/>
        <v>0</v>
      </c>
      <c r="L22" s="34">
        <f t="shared" si="2"/>
        <v>1034</v>
      </c>
      <c r="M22" s="34">
        <f t="shared" si="3"/>
        <v>206.8</v>
      </c>
      <c r="N22" s="122" t="e">
        <f>L22-#REF!</f>
        <v>#REF!</v>
      </c>
      <c r="O22" s="33"/>
    </row>
    <row r="23" spans="1:23" ht="18" thickBot="1">
      <c r="A23" s="29">
        <v>20</v>
      </c>
      <c r="B23" s="109" t="s">
        <v>94</v>
      </c>
      <c r="C23" s="137" t="s">
        <v>70</v>
      </c>
      <c r="D23" s="110">
        <v>0</v>
      </c>
      <c r="E23" s="140">
        <v>276</v>
      </c>
      <c r="F23" s="140">
        <v>298</v>
      </c>
      <c r="G23" s="126">
        <v>205</v>
      </c>
      <c r="H23" s="140">
        <v>180</v>
      </c>
      <c r="I23" s="140">
        <v>213</v>
      </c>
      <c r="J23" s="34">
        <f t="shared" si="0"/>
        <v>1172</v>
      </c>
      <c r="K23" s="34">
        <f t="shared" si="1"/>
        <v>0</v>
      </c>
      <c r="L23" s="34">
        <f t="shared" si="2"/>
        <v>1172</v>
      </c>
      <c r="M23" s="34">
        <f t="shared" si="3"/>
        <v>234.4</v>
      </c>
      <c r="N23" s="125">
        <f>L23-L25</f>
        <v>76</v>
      </c>
      <c r="O23" s="30"/>
    </row>
    <row r="24" spans="1:23" ht="18" thickBot="1">
      <c r="A24" s="29">
        <v>21</v>
      </c>
      <c r="B24" s="109" t="s">
        <v>96</v>
      </c>
      <c r="C24" s="137" t="s">
        <v>55</v>
      </c>
      <c r="D24" s="110">
        <v>0</v>
      </c>
      <c r="E24" s="140">
        <v>145</v>
      </c>
      <c r="F24" s="140">
        <v>175</v>
      </c>
      <c r="G24" s="140">
        <v>264</v>
      </c>
      <c r="H24" s="140">
        <v>187</v>
      </c>
      <c r="I24" s="140">
        <v>160</v>
      </c>
      <c r="J24" s="34">
        <f t="shared" si="0"/>
        <v>931</v>
      </c>
      <c r="K24" s="34">
        <f t="shared" si="1"/>
        <v>0</v>
      </c>
      <c r="L24" s="34">
        <f t="shared" si="2"/>
        <v>931</v>
      </c>
      <c r="M24" s="34">
        <f t="shared" si="3"/>
        <v>186.2</v>
      </c>
      <c r="N24" s="122" t="e">
        <f>L24-#REF!</f>
        <v>#REF!</v>
      </c>
      <c r="O24" s="33"/>
    </row>
    <row r="25" spans="1:23" ht="18" thickBot="1">
      <c r="A25" s="29">
        <v>22</v>
      </c>
      <c r="B25" s="109" t="s">
        <v>84</v>
      </c>
      <c r="C25" s="137" t="s">
        <v>63</v>
      </c>
      <c r="D25" s="110">
        <v>8</v>
      </c>
      <c r="E25" s="140">
        <v>225</v>
      </c>
      <c r="F25" s="126">
        <v>181</v>
      </c>
      <c r="G25" s="140">
        <v>217</v>
      </c>
      <c r="H25" s="140">
        <v>215</v>
      </c>
      <c r="I25" s="140">
        <v>218</v>
      </c>
      <c r="J25" s="34">
        <f t="shared" si="0"/>
        <v>1056</v>
      </c>
      <c r="K25" s="34">
        <f t="shared" si="1"/>
        <v>40</v>
      </c>
      <c r="L25" s="34">
        <f t="shared" si="2"/>
        <v>1096</v>
      </c>
      <c r="M25" s="34">
        <f t="shared" si="3"/>
        <v>211.2</v>
      </c>
    </row>
    <row r="26" spans="1:23" ht="18" thickBot="1">
      <c r="A26" s="29">
        <v>23</v>
      </c>
      <c r="B26" s="109" t="s">
        <v>78</v>
      </c>
      <c r="C26" s="137" t="s">
        <v>81</v>
      </c>
      <c r="D26" s="110">
        <v>0</v>
      </c>
      <c r="E26" s="140">
        <v>137</v>
      </c>
      <c r="F26" s="140">
        <v>208</v>
      </c>
      <c r="G26" s="140">
        <v>187</v>
      </c>
      <c r="H26" s="140">
        <v>191</v>
      </c>
      <c r="I26" s="140">
        <v>189</v>
      </c>
      <c r="J26" s="34">
        <f t="shared" si="0"/>
        <v>912</v>
      </c>
      <c r="K26" s="34">
        <f t="shared" si="1"/>
        <v>0</v>
      </c>
      <c r="L26" s="34">
        <f t="shared" si="2"/>
        <v>912</v>
      </c>
      <c r="M26" s="34">
        <f t="shared" si="3"/>
        <v>182.4</v>
      </c>
    </row>
    <row r="27" spans="1:23" ht="18" thickBot="1">
      <c r="A27" s="29">
        <v>24</v>
      </c>
      <c r="B27" s="109"/>
      <c r="C27" s="137"/>
      <c r="D27" s="110"/>
      <c r="E27" s="140"/>
      <c r="F27" s="140"/>
      <c r="G27" s="140"/>
      <c r="H27" s="140"/>
      <c r="I27" s="140"/>
      <c r="J27" s="34">
        <f t="shared" si="0"/>
        <v>0</v>
      </c>
      <c r="K27" s="34">
        <f t="shared" si="1"/>
        <v>0</v>
      </c>
      <c r="L27" s="34">
        <f t="shared" si="2"/>
        <v>0</v>
      </c>
      <c r="M27" s="34" t="e">
        <f t="shared" si="3"/>
        <v>#DIV/0!</v>
      </c>
    </row>
    <row r="28" spans="1:23" ht="18" thickBot="1">
      <c r="A28" s="29">
        <v>25</v>
      </c>
      <c r="B28" s="109"/>
      <c r="C28" s="137"/>
      <c r="D28" s="110"/>
      <c r="E28" s="140"/>
      <c r="F28" s="140"/>
      <c r="G28" s="140"/>
      <c r="H28" s="140"/>
      <c r="I28" s="140"/>
      <c r="J28" s="34">
        <f t="shared" si="0"/>
        <v>0</v>
      </c>
      <c r="K28" s="34">
        <f t="shared" si="1"/>
        <v>0</v>
      </c>
      <c r="L28" s="34">
        <f t="shared" si="2"/>
        <v>0</v>
      </c>
      <c r="M28" s="34" t="e">
        <f t="shared" si="3"/>
        <v>#DIV/0!</v>
      </c>
    </row>
    <row r="29" spans="1:23" ht="18" thickBot="1">
      <c r="A29" s="29">
        <v>26</v>
      </c>
      <c r="B29" s="109"/>
      <c r="C29" s="137"/>
      <c r="D29" s="110"/>
      <c r="E29" s="140"/>
      <c r="F29" s="140"/>
      <c r="G29" s="140"/>
      <c r="H29" s="140"/>
      <c r="I29" s="140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30" spans="1:23" ht="18" thickBot="1">
      <c r="A30" s="29">
        <v>27</v>
      </c>
      <c r="B30" s="109"/>
      <c r="C30" s="137"/>
      <c r="D30" s="110"/>
      <c r="E30" s="140"/>
      <c r="F30" s="140"/>
      <c r="G30" s="140"/>
      <c r="H30" s="140"/>
      <c r="I30" s="14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" thickBot="1">
      <c r="A31" s="29">
        <v>28</v>
      </c>
      <c r="B31" s="109"/>
      <c r="C31" s="137"/>
      <c r="D31" s="110"/>
      <c r="E31" s="140"/>
      <c r="F31" s="140"/>
      <c r="G31" s="140"/>
      <c r="H31" s="140"/>
      <c r="I31" s="14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" thickBot="1">
      <c r="A32" s="29">
        <v>29</v>
      </c>
      <c r="B32" s="109"/>
      <c r="C32" s="137"/>
      <c r="D32" s="110"/>
      <c r="E32" s="140"/>
      <c r="F32" s="140"/>
      <c r="G32" s="140"/>
      <c r="H32" s="140"/>
      <c r="I32" s="14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" thickBot="1">
      <c r="A33" s="29">
        <v>30</v>
      </c>
      <c r="B33" s="109"/>
      <c r="C33" s="137"/>
      <c r="D33" s="110"/>
      <c r="E33" s="140"/>
      <c r="F33" s="140"/>
      <c r="G33" s="140"/>
      <c r="H33" s="140"/>
      <c r="I33" s="14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9"/>
      <c r="C34" s="137"/>
      <c r="D34" s="110"/>
      <c r="E34" s="140"/>
      <c r="F34" s="140"/>
      <c r="G34" s="140"/>
      <c r="H34" s="140"/>
      <c r="I34" s="14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9"/>
      <c r="C35" s="137"/>
      <c r="D35" s="110"/>
      <c r="E35" s="112"/>
      <c r="F35" s="140"/>
      <c r="G35" s="112"/>
      <c r="H35" s="112"/>
      <c r="I35" s="112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9"/>
      <c r="C36" s="137"/>
      <c r="D36" s="110"/>
      <c r="E36" s="112"/>
      <c r="F36" s="112"/>
      <c r="G36" s="140"/>
      <c r="H36" s="112"/>
      <c r="I36" s="138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39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17" sqref="G17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73</v>
      </c>
      <c r="F9" s="44" t="s">
        <v>10</v>
      </c>
    </row>
    <row r="10" spans="1:7" ht="19.5" customHeight="1" thickBot="1">
      <c r="A10" s="71">
        <v>1</v>
      </c>
      <c r="B10" s="113" t="str">
        <f>Rezultāti!B23</f>
        <v>Aleksandrs Titkovs</v>
      </c>
      <c r="C10" s="114" t="s">
        <v>55</v>
      </c>
      <c r="D10" s="115">
        <f>Rezultāti!D23</f>
        <v>0</v>
      </c>
      <c r="E10" s="114">
        <v>205</v>
      </c>
      <c r="F10" s="52">
        <f t="shared" ref="F10:F15" si="0">SUM(D10:E10)</f>
        <v>205</v>
      </c>
      <c r="G10" s="127" t="s">
        <v>77</v>
      </c>
    </row>
    <row r="11" spans="1:7" ht="19.5" customHeight="1" thickBot="1">
      <c r="A11" s="72">
        <v>2</v>
      </c>
      <c r="B11" s="113" t="str">
        <f>Rezultāti!B17</f>
        <v>Vladislavs Saveljevs</v>
      </c>
      <c r="C11" s="114" t="s">
        <v>57</v>
      </c>
      <c r="D11" s="115">
        <f>Rezultāti!D17</f>
        <v>0</v>
      </c>
      <c r="E11" s="114">
        <v>225</v>
      </c>
      <c r="F11" s="52">
        <f t="shared" si="0"/>
        <v>225</v>
      </c>
      <c r="G11" s="127" t="s">
        <v>77</v>
      </c>
    </row>
    <row r="12" spans="1:7" ht="19.5" customHeight="1" thickTop="1" thickBot="1">
      <c r="A12" s="45">
        <v>3</v>
      </c>
      <c r="B12" s="113" t="str">
        <f>Rezultāti!B10</f>
        <v>Ivars Lauris</v>
      </c>
      <c r="C12" s="114" t="s">
        <v>71</v>
      </c>
      <c r="D12" s="115">
        <f>Rezultāti!D10</f>
        <v>0</v>
      </c>
      <c r="E12" s="114">
        <v>226</v>
      </c>
      <c r="F12" s="52">
        <f t="shared" si="0"/>
        <v>226</v>
      </c>
      <c r="G12" s="127" t="s">
        <v>77</v>
      </c>
    </row>
    <row r="13" spans="1:7" ht="19.5" customHeight="1" thickBot="1">
      <c r="A13" s="41">
        <v>4</v>
      </c>
      <c r="B13" s="113" t="str">
        <f>Rezultāti!B16</f>
        <v>Jurijs Dumcevs</v>
      </c>
      <c r="C13" s="114" t="s">
        <v>64</v>
      </c>
      <c r="D13" s="115">
        <f>Rezultāti!D16</f>
        <v>0</v>
      </c>
      <c r="E13" s="114">
        <v>227</v>
      </c>
      <c r="F13" s="52">
        <f t="shared" si="0"/>
        <v>227</v>
      </c>
      <c r="G13" s="127" t="s">
        <v>77</v>
      </c>
    </row>
    <row r="14" spans="1:7" ht="19.5" customHeight="1" thickBot="1">
      <c r="A14" s="41">
        <v>5</v>
      </c>
      <c r="B14" s="113" t="str">
        <f>Rezultāti!B5</f>
        <v>Sigutis Briedis</v>
      </c>
      <c r="C14" s="114" t="s">
        <v>53</v>
      </c>
      <c r="D14" s="115">
        <f>Rezultāti!D5</f>
        <v>0</v>
      </c>
      <c r="E14" s="114">
        <v>180</v>
      </c>
      <c r="F14" s="52">
        <f t="shared" si="0"/>
        <v>180</v>
      </c>
      <c r="G14" s="127" t="s">
        <v>77</v>
      </c>
    </row>
    <row r="15" spans="1:7" ht="19.5" customHeight="1" thickBot="1">
      <c r="A15" s="41">
        <v>6</v>
      </c>
      <c r="B15" s="113" t="str">
        <f>Rezultāti!B20</f>
        <v>Artūrs Zavjalovs</v>
      </c>
      <c r="C15" s="114" t="s">
        <v>56</v>
      </c>
      <c r="D15" s="115">
        <f>Rezultāti!D20</f>
        <v>0</v>
      </c>
      <c r="E15" s="114">
        <v>208</v>
      </c>
      <c r="F15" s="52">
        <f t="shared" si="0"/>
        <v>208</v>
      </c>
      <c r="G15" s="127" t="s">
        <v>77</v>
      </c>
    </row>
    <row r="16" spans="1:7" ht="19.5" customHeight="1" thickBot="1">
      <c r="A16" s="41">
        <v>7</v>
      </c>
      <c r="B16" s="113" t="str">
        <f>Rezultāti!B11</f>
        <v>Dmitrijs Dumcevs</v>
      </c>
      <c r="C16" s="114" t="s">
        <v>58</v>
      </c>
      <c r="D16" s="115">
        <f>Rezultāti!D11</f>
        <v>0</v>
      </c>
      <c r="E16" s="114">
        <v>178</v>
      </c>
      <c r="F16" s="52">
        <f>SUM(D16:E16)</f>
        <v>178</v>
      </c>
      <c r="G16" s="127" t="s">
        <v>77</v>
      </c>
    </row>
    <row r="17" spans="1:7" ht="19.5" customHeight="1" thickBot="1">
      <c r="A17" s="41">
        <v>8</v>
      </c>
      <c r="B17" s="113" t="str">
        <f>Rezultāti!B14</f>
        <v>Maksims Gerasimenko</v>
      </c>
      <c r="C17" s="114" t="s">
        <v>59</v>
      </c>
      <c r="D17" s="115">
        <f>Rezultāti!D14</f>
        <v>0</v>
      </c>
      <c r="E17" s="114">
        <v>214</v>
      </c>
      <c r="F17" s="52">
        <f>SUM(D17:E17)</f>
        <v>214</v>
      </c>
      <c r="G17" s="127" t="s">
        <v>77</v>
      </c>
    </row>
    <row r="18" spans="1:7" ht="19.5" customHeight="1" thickBot="1">
      <c r="A18" s="41">
        <v>9</v>
      </c>
      <c r="B18" s="113" t="str">
        <f>Rezultāti!B25</f>
        <v>Tomass Tereščenko</v>
      </c>
      <c r="C18" s="114" t="s">
        <v>62</v>
      </c>
      <c r="D18" s="115">
        <f>Rezultāti!D25</f>
        <v>8</v>
      </c>
      <c r="E18" s="114">
        <v>141</v>
      </c>
      <c r="F18" s="52">
        <f>SUM(D18:E18)</f>
        <v>149</v>
      </c>
      <c r="G18" s="127" t="s">
        <v>77</v>
      </c>
    </row>
    <row r="19" spans="1:7" ht="19.5" customHeight="1" thickBot="1">
      <c r="A19" s="41">
        <v>10</v>
      </c>
      <c r="B19" s="113" t="str">
        <f>Rezultāti!B19</f>
        <v>Edgars Poišs</v>
      </c>
      <c r="C19" s="114" t="s">
        <v>61</v>
      </c>
      <c r="D19" s="115">
        <f>Rezultāti!D19</f>
        <v>0</v>
      </c>
      <c r="E19" s="114">
        <v>235</v>
      </c>
      <c r="F19" s="52">
        <f>SUM(D19:E19)</f>
        <v>235</v>
      </c>
      <c r="G19" s="127" t="s">
        <v>77</v>
      </c>
    </row>
    <row r="20" spans="1:7" ht="19.5" customHeight="1" thickBot="1">
      <c r="A20" s="41">
        <v>11</v>
      </c>
      <c r="B20" s="113" t="str">
        <f>Rezultāti!B13</f>
        <v>Toms Pultraks</v>
      </c>
      <c r="C20" s="114" t="s">
        <v>54</v>
      </c>
      <c r="D20" s="115">
        <f>Rezultāti!D13</f>
        <v>0</v>
      </c>
      <c r="E20" s="114">
        <v>180</v>
      </c>
      <c r="F20" s="52">
        <f>SUM(D20:E20)</f>
        <v>180</v>
      </c>
      <c r="G20" s="127" t="s">
        <v>77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topLeftCell="A5" zoomScale="110" zoomScaleNormal="75" workbookViewId="0">
      <selection activeCell="G17" sqref="G17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73</v>
      </c>
      <c r="F9" s="44" t="s">
        <v>10</v>
      </c>
    </row>
    <row r="10" spans="1:6" ht="18" customHeight="1" thickBot="1">
      <c r="A10" s="71">
        <v>1</v>
      </c>
      <c r="B10" s="113" t="str">
        <f>Rezultāti!B19</f>
        <v>Edgars Poišs</v>
      </c>
      <c r="C10" s="114" t="s">
        <v>59</v>
      </c>
      <c r="D10" s="115">
        <f>Rezultāti!D19</f>
        <v>0</v>
      </c>
      <c r="E10" s="114">
        <v>266</v>
      </c>
      <c r="F10" s="52">
        <f t="shared" ref="F10:F17" si="0">SUM(D10:E10)</f>
        <v>266</v>
      </c>
    </row>
    <row r="11" spans="1:6" ht="18" customHeight="1" thickBot="1">
      <c r="A11" s="72">
        <v>2</v>
      </c>
      <c r="B11" s="113" t="str">
        <f>Rezultāti!B13</f>
        <v>Toms Pultraks</v>
      </c>
      <c r="C11" s="114" t="s">
        <v>55</v>
      </c>
      <c r="D11" s="115">
        <f>Rezultāti!D13</f>
        <v>0</v>
      </c>
      <c r="E11" s="114">
        <v>255</v>
      </c>
      <c r="F11" s="52">
        <f t="shared" si="0"/>
        <v>255</v>
      </c>
    </row>
    <row r="12" spans="1:6" ht="18" customHeight="1" thickTop="1" thickBot="1">
      <c r="A12" s="45">
        <v>3</v>
      </c>
      <c r="B12" s="113" t="str">
        <f>Rezultāti!B25</f>
        <v>Tomass Tereščenko</v>
      </c>
      <c r="C12" s="114" t="s">
        <v>61</v>
      </c>
      <c r="D12" s="115">
        <f>Rezultāti!D25</f>
        <v>8</v>
      </c>
      <c r="E12" s="114">
        <v>238</v>
      </c>
      <c r="F12" s="52">
        <f t="shared" si="0"/>
        <v>246</v>
      </c>
    </row>
    <row r="13" spans="1:6" ht="18" customHeight="1" thickBot="1">
      <c r="A13" s="41">
        <v>4</v>
      </c>
      <c r="B13" s="113" t="str">
        <f>Rezultāti!B16</f>
        <v>Jurijs Dumcevs</v>
      </c>
      <c r="C13" s="114" t="s">
        <v>53</v>
      </c>
      <c r="D13" s="115">
        <f>Rezultāti!D16</f>
        <v>0</v>
      </c>
      <c r="E13" s="114">
        <v>242</v>
      </c>
      <c r="F13" s="52">
        <f t="shared" si="0"/>
        <v>242</v>
      </c>
    </row>
    <row r="14" spans="1:6" ht="18" customHeight="1" thickBot="1">
      <c r="A14" s="41">
        <v>5</v>
      </c>
      <c r="B14" s="113" t="str">
        <f>Rezultāti!B24</f>
        <v>Girts Priekulis</v>
      </c>
      <c r="C14" s="114" t="s">
        <v>64</v>
      </c>
      <c r="D14" s="115">
        <f>Rezultāti!D24</f>
        <v>0</v>
      </c>
      <c r="E14" s="114">
        <v>213</v>
      </c>
      <c r="F14" s="52">
        <f t="shared" si="0"/>
        <v>213</v>
      </c>
    </row>
    <row r="15" spans="1:6" ht="18" customHeight="1" thickBot="1">
      <c r="A15" s="41">
        <v>6</v>
      </c>
      <c r="B15" s="113" t="str">
        <f>Rezultāti!B18</f>
        <v>Juris Olengovičs</v>
      </c>
      <c r="C15" s="114" t="s">
        <v>57</v>
      </c>
      <c r="D15" s="115">
        <f>Rezultāti!D18</f>
        <v>0</v>
      </c>
      <c r="E15" s="114">
        <v>204</v>
      </c>
      <c r="F15" s="52">
        <f t="shared" si="0"/>
        <v>204</v>
      </c>
    </row>
    <row r="16" spans="1:6" ht="18" customHeight="1" thickBot="1">
      <c r="A16" s="41">
        <v>7</v>
      </c>
      <c r="B16" s="113" t="str">
        <f>Rezultāti!B20</f>
        <v>Artūrs Zavjalovs</v>
      </c>
      <c r="C16" s="114" t="s">
        <v>54</v>
      </c>
      <c r="D16" s="115">
        <f>Rezultāti!D20</f>
        <v>0</v>
      </c>
      <c r="E16" s="114">
        <v>201</v>
      </c>
      <c r="F16" s="52">
        <f t="shared" si="0"/>
        <v>201</v>
      </c>
    </row>
    <row r="17" spans="1:6" ht="18" customHeight="1" thickBot="1">
      <c r="A17" s="41">
        <v>8</v>
      </c>
      <c r="B17" s="113" t="str">
        <f>Rezultāti!B6</f>
        <v>Mārtiņš Vilnis</v>
      </c>
      <c r="C17" s="114" t="s">
        <v>58</v>
      </c>
      <c r="D17" s="115">
        <f>Rezultāti!D6</f>
        <v>0</v>
      </c>
      <c r="E17" s="114">
        <v>180</v>
      </c>
      <c r="F17" s="52">
        <f t="shared" si="0"/>
        <v>180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opLeftCell="A5" workbookViewId="0">
      <selection activeCell="E10" sqref="E10"/>
    </sheetView>
  </sheetViews>
  <sheetFormatPr defaultColWidth="9.109375" defaultRowHeight="13.2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7" customWidth="1"/>
    <col min="10" max="16384" width="9.109375" style="7"/>
  </cols>
  <sheetData>
    <row r="1" spans="2:9" ht="15.6">
      <c r="E1" s="6"/>
    </row>
    <row r="2" spans="2:9" ht="15.6">
      <c r="B2" s="18"/>
      <c r="C2" s="19"/>
      <c r="D2" s="74"/>
      <c r="E2" s="22"/>
      <c r="F2" s="19"/>
      <c r="G2" s="19"/>
      <c r="H2" s="16"/>
      <c r="I2" s="16"/>
    </row>
    <row r="3" spans="2:9" ht="15">
      <c r="B3" s="18"/>
      <c r="C3" s="19"/>
      <c r="D3" s="74"/>
      <c r="E3" s="19"/>
      <c r="F3" s="19"/>
      <c r="G3" s="19"/>
      <c r="H3" s="10"/>
    </row>
    <row r="4" spans="2:9" ht="15">
      <c r="B4" s="18"/>
      <c r="C4" s="19"/>
      <c r="D4" s="74"/>
      <c r="E4" s="19"/>
      <c r="F4" s="19"/>
      <c r="G4" s="19"/>
      <c r="H4" s="10"/>
    </row>
    <row r="5" spans="2:9" ht="15.6" thickBot="1">
      <c r="B5" s="18"/>
      <c r="C5" s="19"/>
      <c r="D5" s="74"/>
      <c r="E5" s="19"/>
      <c r="F5" s="19"/>
      <c r="G5" s="19"/>
      <c r="H5" s="10"/>
    </row>
    <row r="6" spans="2:9" ht="15.6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</row>
    <row r="7" spans="2:9" ht="22.5" customHeight="1">
      <c r="B7" s="38">
        <v>1</v>
      </c>
      <c r="C7" s="132" t="str">
        <f>'Rezultātu lapa'!B4</f>
        <v>Dmitrijs Dumcevs</v>
      </c>
      <c r="D7" s="133">
        <v>0</v>
      </c>
      <c r="E7" s="133">
        <v>241</v>
      </c>
      <c r="F7" s="134">
        <f>SUM(D7:E7)</f>
        <v>241</v>
      </c>
      <c r="G7" s="19"/>
      <c r="H7" s="10"/>
    </row>
    <row r="8" spans="2:9" ht="22.5" customHeight="1" thickBot="1">
      <c r="B8" s="39">
        <v>2</v>
      </c>
      <c r="C8" s="100" t="str">
        <f>C12</f>
        <v>Toms Pultraks</v>
      </c>
      <c r="D8" s="135">
        <v>0</v>
      </c>
      <c r="E8" s="135">
        <v>210</v>
      </c>
      <c r="F8" s="136">
        <f>SUM(D8:E8)</f>
        <v>210</v>
      </c>
      <c r="G8" s="19"/>
      <c r="H8" s="10"/>
    </row>
    <row r="9" spans="2:9" ht="22.5" hidden="1" customHeight="1" thickBot="1">
      <c r="B9" s="102">
        <v>3</v>
      </c>
      <c r="C9" s="103"/>
      <c r="D9" s="104"/>
      <c r="E9" s="104"/>
      <c r="F9" s="105">
        <f>SUM(D9:E9)</f>
        <v>0</v>
      </c>
      <c r="G9" s="19"/>
      <c r="H9" s="10"/>
    </row>
    <row r="10" spans="2:9" ht="15.6" thickBot="1">
      <c r="B10" s="18"/>
      <c r="C10" s="19"/>
      <c r="D10" s="74"/>
      <c r="E10" s="19"/>
      <c r="F10" s="19"/>
      <c r="G10" s="19"/>
      <c r="H10" s="10"/>
    </row>
    <row r="11" spans="2:9" ht="15.6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</row>
    <row r="12" spans="2:9" ht="21">
      <c r="B12" s="142"/>
      <c r="C12" s="107" t="str">
        <f>C18</f>
        <v>Toms Pultraks</v>
      </c>
      <c r="D12" s="117">
        <v>0</v>
      </c>
      <c r="E12" s="106">
        <v>224</v>
      </c>
      <c r="F12" s="86">
        <f>SUM(D12:E12)</f>
        <v>224</v>
      </c>
      <c r="G12" s="19"/>
      <c r="H12" s="12"/>
    </row>
    <row r="13" spans="2:9" ht="24.6">
      <c r="B13" s="38">
        <v>3</v>
      </c>
      <c r="C13" s="128" t="str">
        <f>'Rezultātu lapa'!B5</f>
        <v>Maksims Gerasimenko</v>
      </c>
      <c r="D13" s="129">
        <v>0</v>
      </c>
      <c r="E13" s="130">
        <v>219</v>
      </c>
      <c r="F13" s="131">
        <f>SUM(D13:E13)</f>
        <v>219</v>
      </c>
      <c r="G13" s="19"/>
      <c r="H13" s="12"/>
    </row>
    <row r="14" spans="2:9" ht="24.6">
      <c r="B14" s="38">
        <v>4</v>
      </c>
      <c r="C14" s="128" t="str">
        <f>C19</f>
        <v>Aleksandrs Titkovs</v>
      </c>
      <c r="D14" s="129">
        <v>0</v>
      </c>
      <c r="E14" s="130">
        <v>212</v>
      </c>
      <c r="F14" s="131">
        <f>SUM(D14:E14)</f>
        <v>212</v>
      </c>
      <c r="G14" s="19"/>
      <c r="H14" s="12"/>
    </row>
    <row r="15" spans="2:9" ht="25.2" thickBot="1">
      <c r="B15" s="39">
        <v>5</v>
      </c>
      <c r="C15" s="100" t="str">
        <f>C20</f>
        <v>Sigutis Briedis</v>
      </c>
      <c r="D15" s="119">
        <v>0</v>
      </c>
      <c r="E15" s="120">
        <v>204</v>
      </c>
      <c r="F15" s="121">
        <f>SUM(D15:E15)</f>
        <v>204</v>
      </c>
      <c r="G15" s="19"/>
      <c r="H15" s="12"/>
    </row>
    <row r="16" spans="2:9" ht="22.5" customHeight="1" thickBot="1">
      <c r="B16" s="18"/>
      <c r="C16" s="19"/>
      <c r="D16" s="74"/>
      <c r="E16" s="19"/>
      <c r="F16" s="19"/>
      <c r="G16" s="19"/>
      <c r="H16" s="10"/>
    </row>
    <row r="17" spans="2:8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</row>
    <row r="18" spans="2:8" ht="22.5" customHeight="1">
      <c r="B18" s="40"/>
      <c r="C18" s="98" t="str">
        <f>Desperado!B11</f>
        <v>Toms Pultraks</v>
      </c>
      <c r="D18" s="116">
        <v>0</v>
      </c>
      <c r="E18" s="99">
        <v>265</v>
      </c>
      <c r="F18" s="66">
        <f t="shared" ref="F18:F23" si="0">SUM(E18+D18)</f>
        <v>265</v>
      </c>
      <c r="G18" s="19"/>
      <c r="H18" s="10"/>
    </row>
    <row r="19" spans="2:8" ht="24.6">
      <c r="B19" s="40"/>
      <c r="C19" s="98" t="str">
        <f>'Rezultātu lapa'!B6</f>
        <v>Aleksandrs Titkovs</v>
      </c>
      <c r="D19" s="116">
        <v>0</v>
      </c>
      <c r="E19" s="99">
        <v>238</v>
      </c>
      <c r="F19" s="66">
        <f t="shared" si="0"/>
        <v>238</v>
      </c>
      <c r="G19" s="19"/>
      <c r="H19" s="10"/>
    </row>
    <row r="20" spans="2:8" ht="24.6">
      <c r="B20" s="40"/>
      <c r="C20" s="98" t="str">
        <f>'Rezultātu lapa'!B7</f>
        <v>Sigutis Briedis</v>
      </c>
      <c r="D20" s="116">
        <v>0</v>
      </c>
      <c r="E20" s="99">
        <v>206</v>
      </c>
      <c r="F20" s="66">
        <f t="shared" si="0"/>
        <v>206</v>
      </c>
      <c r="G20" s="19"/>
      <c r="H20" s="10"/>
    </row>
    <row r="21" spans="2:8" ht="22.5" customHeight="1">
      <c r="B21" s="67" t="s">
        <v>19</v>
      </c>
      <c r="C21" s="98" t="str">
        <f>Desperado!B10</f>
        <v>Edgars Poišs</v>
      </c>
      <c r="D21" s="116">
        <v>0</v>
      </c>
      <c r="E21" s="99">
        <v>186</v>
      </c>
      <c r="F21" s="66">
        <f t="shared" si="0"/>
        <v>186</v>
      </c>
      <c r="G21" s="19"/>
      <c r="H21" s="10"/>
    </row>
    <row r="22" spans="2:8" ht="22.5" customHeight="1">
      <c r="B22" s="67" t="s">
        <v>20</v>
      </c>
      <c r="C22" s="98" t="str">
        <f>'Rezultātu lapa'!B8</f>
        <v>Ivars Lauris</v>
      </c>
      <c r="D22" s="116">
        <v>0</v>
      </c>
      <c r="E22" s="99">
        <v>186</v>
      </c>
      <c r="F22" s="66">
        <f t="shared" si="0"/>
        <v>186</v>
      </c>
      <c r="G22" s="19"/>
      <c r="H22" s="10"/>
    </row>
    <row r="23" spans="2:8" ht="22.5" customHeight="1" thickBot="1">
      <c r="B23" s="70" t="s">
        <v>18</v>
      </c>
      <c r="C23" s="100" t="str">
        <f>'Rezultātu lapa'!B9</f>
        <v>Vladislavs Saveljevs</v>
      </c>
      <c r="D23" s="118">
        <v>0</v>
      </c>
      <c r="E23" s="101">
        <v>164</v>
      </c>
      <c r="F23" s="73">
        <f t="shared" si="0"/>
        <v>164</v>
      </c>
      <c r="G23" s="19"/>
      <c r="H23" s="10"/>
    </row>
    <row r="24" spans="2:8" ht="22.5" customHeight="1">
      <c r="B24" s="18"/>
      <c r="C24" s="19"/>
      <c r="D24" s="74"/>
      <c r="E24" s="19"/>
      <c r="F24" s="19"/>
      <c r="G24" s="19"/>
      <c r="H24" s="10"/>
    </row>
    <row r="25" spans="2:8" ht="22.5" customHeight="1">
      <c r="B25" s="18"/>
      <c r="C25" s="19"/>
      <c r="D25" s="74"/>
      <c r="E25" s="19"/>
      <c r="F25" s="19"/>
      <c r="G25" s="19"/>
      <c r="H25" s="10"/>
    </row>
    <row r="26" spans="2:8" ht="22.5" customHeight="1">
      <c r="B26" s="18"/>
      <c r="C26" s="23"/>
      <c r="D26" s="75"/>
      <c r="E26" s="22"/>
      <c r="F26" s="22"/>
      <c r="G26" s="19"/>
      <c r="H26" s="10"/>
    </row>
    <row r="27" spans="2:8" ht="15">
      <c r="G27" s="19"/>
      <c r="H27" s="10"/>
    </row>
    <row r="28" spans="2:8" ht="15">
      <c r="G28" s="19"/>
      <c r="H28" s="10"/>
    </row>
    <row r="29" spans="2:8" ht="15">
      <c r="G29" s="19"/>
      <c r="H29" s="10"/>
    </row>
    <row r="30" spans="2:8" ht="15">
      <c r="H30" s="10"/>
    </row>
    <row r="32" spans="2:8" ht="15">
      <c r="G32" s="9"/>
      <c r="H32" s="10"/>
    </row>
    <row r="33" spans="2:8" ht="15">
      <c r="B33" s="9"/>
      <c r="C33" s="17"/>
      <c r="D33" s="10"/>
      <c r="E33" s="10"/>
      <c r="G33" s="9"/>
      <c r="H33" s="10"/>
    </row>
    <row r="34" spans="2:8" ht="15">
      <c r="B34" s="9"/>
      <c r="C34" s="17"/>
      <c r="D34" s="10"/>
      <c r="E34" s="10"/>
      <c r="G34" s="11"/>
      <c r="H34" s="12"/>
    </row>
    <row r="35" spans="2:8" ht="15">
      <c r="B35" s="9"/>
      <c r="C35" s="17"/>
      <c r="D35" s="10"/>
      <c r="E35" s="10"/>
      <c r="G35" s="11"/>
      <c r="H35" s="12"/>
    </row>
    <row r="36" spans="2:8" ht="15">
      <c r="B36" s="9"/>
      <c r="C36" s="17"/>
      <c r="D36" s="10"/>
      <c r="E36" s="10"/>
      <c r="G36" s="9"/>
      <c r="H36" s="10"/>
    </row>
    <row r="37" spans="2:8" ht="15">
      <c r="B37" s="9"/>
      <c r="C37" s="17"/>
      <c r="D37" s="10"/>
      <c r="E37" s="10"/>
      <c r="G37" s="9"/>
      <c r="H37" s="10"/>
    </row>
    <row r="38" spans="2:8" ht="15">
      <c r="B38" s="9"/>
      <c r="C38" s="17"/>
      <c r="D38" s="10"/>
      <c r="E38" s="10"/>
      <c r="G38" s="9"/>
      <c r="H38" s="10"/>
    </row>
    <row r="39" spans="2:8" ht="15">
      <c r="B39" s="9"/>
      <c r="C39" s="17"/>
      <c r="D39" s="10"/>
      <c r="E39" s="10"/>
      <c r="G39" s="9"/>
      <c r="H39" s="10"/>
    </row>
    <row r="40" spans="2:8" ht="15">
      <c r="B40" s="9"/>
      <c r="C40" s="17"/>
      <c r="D40" s="10"/>
      <c r="E40" s="10"/>
      <c r="G40" s="9"/>
      <c r="H40" s="10"/>
    </row>
    <row r="41" spans="2:8" ht="15">
      <c r="B41" s="9"/>
      <c r="C41" s="17"/>
      <c r="D41" s="10"/>
      <c r="E41" s="10"/>
      <c r="G41" s="9"/>
      <c r="H41" s="12"/>
    </row>
    <row r="42" spans="2:8" ht="15">
      <c r="B42" s="9"/>
      <c r="C42" s="17"/>
      <c r="D42" s="10"/>
      <c r="E42" s="10"/>
      <c r="G42" s="9"/>
      <c r="H42" s="10"/>
    </row>
    <row r="43" spans="2:8" ht="15">
      <c r="B43" s="9"/>
      <c r="C43" s="17"/>
      <c r="D43" s="10"/>
      <c r="E43" s="10"/>
      <c r="G43" s="9"/>
      <c r="H43" s="10"/>
    </row>
    <row r="44" spans="2:8" ht="15">
      <c r="B44" s="9"/>
      <c r="C44" s="17"/>
      <c r="D44" s="10"/>
      <c r="E44" s="10"/>
      <c r="G44" s="9"/>
      <c r="H44" s="10"/>
    </row>
    <row r="45" spans="2:8" ht="15">
      <c r="B45" s="9"/>
      <c r="C45" s="17"/>
      <c r="D45" s="10"/>
      <c r="E45" s="10"/>
      <c r="G45" s="9"/>
      <c r="H45" s="10"/>
    </row>
    <row r="46" spans="2:8" ht="15">
      <c r="B46" s="9"/>
      <c r="C46" s="17"/>
      <c r="D46" s="10"/>
      <c r="E46" s="10"/>
      <c r="G46" s="9"/>
      <c r="H46" s="10"/>
    </row>
    <row r="47" spans="2:8" ht="15">
      <c r="B47" s="9"/>
      <c r="C47" s="17"/>
      <c r="D47" s="10"/>
      <c r="E47" s="10"/>
      <c r="G47" s="9"/>
      <c r="H47" s="10"/>
    </row>
    <row r="48" spans="2:8" ht="15">
      <c r="B48" s="9"/>
      <c r="C48" s="17"/>
      <c r="D48" s="10"/>
      <c r="E48" s="10"/>
      <c r="G48" s="9"/>
      <c r="H48" s="10"/>
    </row>
    <row r="49" spans="2:8" ht="15">
      <c r="B49" s="9"/>
      <c r="C49" s="17"/>
      <c r="D49" s="10"/>
      <c r="E49" s="10"/>
      <c r="G49" s="9"/>
      <c r="H49" s="10"/>
    </row>
    <row r="50" spans="2:8" ht="15">
      <c r="B50" s="9"/>
      <c r="C50" s="17"/>
      <c r="D50" s="10"/>
      <c r="E50" s="10"/>
      <c r="G50" s="9"/>
      <c r="H50" s="12"/>
    </row>
    <row r="51" spans="2:8" ht="15">
      <c r="B51" s="9"/>
      <c r="C51" s="17"/>
      <c r="D51" s="10"/>
      <c r="E51" s="10"/>
      <c r="G51" s="9"/>
      <c r="H51" s="10"/>
    </row>
    <row r="52" spans="2:8" ht="15">
      <c r="B52" s="9"/>
      <c r="C52" s="17"/>
      <c r="D52" s="10"/>
      <c r="E52" s="10"/>
      <c r="G52" s="9"/>
      <c r="H52" s="10"/>
    </row>
    <row r="53" spans="2:8" ht="15">
      <c r="B53" s="9"/>
      <c r="C53" s="17"/>
      <c r="D53" s="10"/>
      <c r="E53" s="10"/>
      <c r="G53" s="9"/>
      <c r="H53" s="10"/>
    </row>
    <row r="54" spans="2:8" ht="15">
      <c r="B54" s="9"/>
      <c r="C54" s="17"/>
      <c r="D54" s="10"/>
      <c r="E54" s="10"/>
      <c r="G54" s="9"/>
      <c r="H54" s="10"/>
    </row>
    <row r="55" spans="2:8" ht="15">
      <c r="B55" s="9"/>
      <c r="C55" s="17"/>
      <c r="D55" s="10"/>
      <c r="E55" s="10"/>
      <c r="G55" s="9"/>
      <c r="H55" s="10"/>
    </row>
    <row r="56" spans="2:8" ht="15">
      <c r="B56" s="9"/>
      <c r="C56" s="17"/>
      <c r="D56" s="10"/>
      <c r="E56" s="10"/>
      <c r="G56" s="9"/>
      <c r="H56" s="10"/>
    </row>
    <row r="57" spans="2:8" ht="15">
      <c r="B57" s="9"/>
      <c r="C57" s="17"/>
      <c r="D57" s="10"/>
      <c r="E57" s="10"/>
      <c r="G57" s="9"/>
      <c r="H57" s="10"/>
    </row>
    <row r="58" spans="2:8" ht="15">
      <c r="B58" s="9"/>
      <c r="C58" s="17"/>
      <c r="D58" s="10"/>
      <c r="E58" s="10"/>
      <c r="G58" s="9"/>
      <c r="H58" s="10"/>
    </row>
    <row r="59" spans="2:8" ht="15">
      <c r="B59" s="9"/>
      <c r="C59" s="17"/>
      <c r="D59" s="10"/>
      <c r="E59" s="10"/>
      <c r="G59" s="9"/>
      <c r="H59" s="10"/>
    </row>
    <row r="60" spans="2:8" ht="15">
      <c r="B60" s="9"/>
      <c r="C60" s="17"/>
      <c r="D60" s="10"/>
      <c r="E60" s="10"/>
      <c r="G60" s="9"/>
      <c r="H60" s="10"/>
    </row>
    <row r="61" spans="2:8" ht="15">
      <c r="B61" s="9"/>
      <c r="C61" s="17"/>
      <c r="D61" s="10"/>
      <c r="E61" s="10"/>
      <c r="G61" s="9"/>
      <c r="H61" s="10"/>
    </row>
    <row r="62" spans="2:8" ht="15">
      <c r="B62" s="9"/>
      <c r="C62" s="17"/>
      <c r="D62" s="10"/>
      <c r="E62" s="10"/>
      <c r="G62" s="9"/>
      <c r="H62" s="12"/>
    </row>
    <row r="63" spans="2:8" ht="15">
      <c r="B63" s="9"/>
      <c r="C63" s="17"/>
      <c r="D63" s="10"/>
      <c r="E63" s="10"/>
      <c r="G63" s="17"/>
      <c r="H63" s="10"/>
    </row>
    <row r="64" spans="2:8" ht="15">
      <c r="B64" s="9"/>
      <c r="C64" s="17"/>
      <c r="D64" s="10"/>
      <c r="E64" s="10"/>
    </row>
    <row r="65" spans="2:8" ht="15">
      <c r="B65" s="9"/>
      <c r="C65" s="17"/>
      <c r="D65" s="10"/>
      <c r="E65" s="10"/>
      <c r="G65" s="17"/>
      <c r="H65" s="10"/>
    </row>
    <row r="66" spans="2:8" ht="15">
      <c r="B66" s="9"/>
      <c r="C66" s="17"/>
      <c r="D66" s="10"/>
      <c r="E66" s="10"/>
      <c r="G66" s="17"/>
      <c r="H66" s="10"/>
    </row>
    <row r="67" spans="2:8" ht="15">
      <c r="B67" s="9"/>
      <c r="C67" s="17"/>
      <c r="D67" s="10"/>
      <c r="E67" s="10"/>
      <c r="G67" s="17"/>
      <c r="H67" s="10"/>
    </row>
    <row r="68" spans="2:8" ht="15">
      <c r="B68" s="9"/>
      <c r="C68" s="17"/>
      <c r="D68" s="10"/>
      <c r="E68" s="10"/>
    </row>
    <row r="69" spans="2:8" ht="15">
      <c r="B69" s="9"/>
      <c r="C69" s="17"/>
      <c r="D69" s="10"/>
      <c r="E69" s="10"/>
      <c r="G69" s="17"/>
      <c r="H69" s="10"/>
    </row>
    <row r="70" spans="2:8" ht="15">
      <c r="B70" s="9"/>
      <c r="C70" s="17"/>
      <c r="D70" s="10"/>
      <c r="E70" s="10"/>
      <c r="H70" s="12"/>
    </row>
    <row r="71" spans="2:8" ht="15">
      <c r="B71" s="9"/>
      <c r="C71" s="17"/>
      <c r="D71" s="10"/>
      <c r="E71" s="10"/>
      <c r="G71" s="17"/>
      <c r="H71" s="10"/>
    </row>
    <row r="72" spans="2:8" ht="15">
      <c r="B72" s="9"/>
      <c r="C72" s="17"/>
      <c r="D72" s="10"/>
      <c r="E72" s="10"/>
      <c r="G72" s="17"/>
      <c r="H72" s="10"/>
    </row>
    <row r="73" spans="2:8" ht="15">
      <c r="B73" s="9"/>
      <c r="C73" s="17"/>
      <c r="D73" s="10"/>
      <c r="E73" s="10"/>
      <c r="G73" s="17"/>
      <c r="H73" s="10"/>
    </row>
    <row r="74" spans="2:8" ht="15">
      <c r="B74" s="9"/>
      <c r="C74" s="17"/>
      <c r="D74" s="10"/>
      <c r="E74" s="10"/>
      <c r="G74" s="17"/>
      <c r="H74" s="10"/>
    </row>
    <row r="75" spans="2:8" ht="15">
      <c r="B75" s="9"/>
      <c r="C75" s="17"/>
      <c r="D75" s="10"/>
      <c r="E75" s="10"/>
      <c r="G75" s="17"/>
      <c r="H75" s="10"/>
    </row>
    <row r="76" spans="2:8" ht="15">
      <c r="B76" s="9"/>
      <c r="C76" s="17"/>
      <c r="D76" s="10"/>
      <c r="E76" s="10"/>
      <c r="G76" s="17"/>
      <c r="H76" s="10"/>
    </row>
    <row r="77" spans="2:8" ht="15">
      <c r="B77" s="9"/>
      <c r="C77" s="17"/>
      <c r="D77" s="10"/>
      <c r="E77" s="10"/>
      <c r="G77" s="17"/>
      <c r="H77" s="10"/>
    </row>
    <row r="78" spans="2:8" ht="15">
      <c r="B78" s="9"/>
      <c r="C78" s="17"/>
      <c r="D78" s="10"/>
      <c r="E78" s="10"/>
    </row>
    <row r="79" spans="2:8" ht="15">
      <c r="B79" s="9"/>
      <c r="C79" s="17"/>
      <c r="D79" s="10"/>
      <c r="E79" s="10"/>
    </row>
    <row r="80" spans="2:8" ht="15">
      <c r="B80" s="9"/>
      <c r="C80" s="17"/>
      <c r="D80" s="10"/>
      <c r="E80" s="10"/>
    </row>
    <row r="81" spans="2:5" ht="15">
      <c r="B81" s="9"/>
      <c r="C81" s="17"/>
      <c r="D81" s="10"/>
      <c r="E81" s="10"/>
    </row>
    <row r="82" spans="2:5" ht="15">
      <c r="B82" s="9"/>
      <c r="C82" s="17"/>
      <c r="D82" s="10"/>
      <c r="E82" s="10"/>
    </row>
    <row r="83" spans="2:5" ht="15">
      <c r="B83" s="9"/>
      <c r="C83" s="17"/>
      <c r="D83" s="10"/>
      <c r="E83" s="10"/>
    </row>
    <row r="84" spans="2:5" ht="15">
      <c r="B84" s="9"/>
      <c r="C84" s="17"/>
      <c r="D84" s="10"/>
      <c r="E84" s="10"/>
    </row>
    <row r="85" spans="2:5" ht="15">
      <c r="B85" s="9"/>
      <c r="C85" s="17"/>
      <c r="D85" s="10"/>
      <c r="E85" s="10"/>
    </row>
    <row r="86" spans="2:5" ht="15">
      <c r="B86" s="9"/>
      <c r="C86" s="17"/>
      <c r="D86" s="10"/>
      <c r="E86" s="10"/>
    </row>
    <row r="87" spans="2:5" ht="15">
      <c r="B87" s="9"/>
      <c r="C87" s="17"/>
      <c r="D87" s="10"/>
      <c r="E87" s="10"/>
    </row>
    <row r="88" spans="2:5" ht="15">
      <c r="B88" s="9"/>
      <c r="C88" s="17"/>
      <c r="D88" s="10"/>
      <c r="E88" s="10"/>
    </row>
    <row r="89" spans="2:5" ht="15">
      <c r="B89" s="9"/>
      <c r="C89" s="17"/>
      <c r="D89" s="10"/>
      <c r="E89" s="10"/>
    </row>
    <row r="90" spans="2:5" ht="15">
      <c r="B90" s="9"/>
      <c r="C90" s="17"/>
      <c r="D90" s="10"/>
      <c r="E90" s="10"/>
    </row>
    <row r="91" spans="2:5" ht="15">
      <c r="B91" s="9"/>
      <c r="C91" s="17"/>
      <c r="D91" s="10"/>
      <c r="E91" s="10"/>
    </row>
    <row r="92" spans="2:5" ht="15">
      <c r="B92" s="9"/>
      <c r="C92" s="17"/>
      <c r="D92" s="10"/>
      <c r="E92" s="10"/>
    </row>
    <row r="93" spans="2:5" ht="15">
      <c r="B93" s="9"/>
      <c r="C93" s="17"/>
      <c r="D93" s="10"/>
      <c r="E93" s="10"/>
    </row>
    <row r="94" spans="2:5" ht="15">
      <c r="B94" s="9"/>
      <c r="C94" s="17"/>
      <c r="D94" s="10"/>
      <c r="E94" s="10"/>
    </row>
    <row r="95" spans="2:5" ht="15">
      <c r="B95" s="9"/>
      <c r="C95" s="17"/>
      <c r="D95" s="10"/>
      <c r="E95" s="10"/>
    </row>
    <row r="96" spans="2:5" ht="15">
      <c r="B96" s="9"/>
      <c r="C96" s="17"/>
      <c r="D96" s="10"/>
      <c r="E96" s="10"/>
    </row>
    <row r="97" spans="2:5" ht="15">
      <c r="B97" s="9"/>
      <c r="C97" s="17"/>
      <c r="D97" s="10"/>
      <c r="E97" s="10"/>
    </row>
    <row r="98" spans="2:5" ht="15">
      <c r="B98" s="9"/>
      <c r="C98" s="17"/>
      <c r="D98" s="10"/>
      <c r="E98" s="10"/>
    </row>
    <row r="99" spans="2:5" ht="15">
      <c r="B99" s="9"/>
      <c r="C99" s="17"/>
      <c r="D99" s="10"/>
      <c r="E99" s="10"/>
    </row>
    <row r="100" spans="2:5" ht="15">
      <c r="B100" s="9"/>
      <c r="C100" s="17"/>
      <c r="D100" s="10"/>
      <c r="E100" s="10"/>
    </row>
    <row r="101" spans="2:5" ht="15">
      <c r="B101" s="9"/>
      <c r="C101" s="17"/>
      <c r="D101" s="10"/>
      <c r="E101" s="10"/>
    </row>
    <row r="102" spans="2:5" ht="15">
      <c r="B102" s="9"/>
      <c r="C102" s="17"/>
      <c r="D102" s="10"/>
      <c r="E102" s="10"/>
    </row>
    <row r="103" spans="2:5" ht="15">
      <c r="B103" s="9"/>
      <c r="C103" s="17"/>
      <c r="D103" s="10"/>
      <c r="E103" s="10"/>
    </row>
    <row r="104" spans="2:5" ht="15">
      <c r="B104" s="9"/>
      <c r="C104" s="17"/>
      <c r="D104" s="10"/>
      <c r="E104" s="10"/>
    </row>
    <row r="105" spans="2:5" ht="15">
      <c r="B105" s="9"/>
      <c r="C105" s="17"/>
      <c r="D105" s="10"/>
      <c r="E105" s="10"/>
    </row>
    <row r="106" spans="2:5" ht="15">
      <c r="B106" s="9"/>
      <c r="C106" s="17"/>
      <c r="D106" s="10"/>
      <c r="E106" s="10"/>
    </row>
    <row r="107" spans="2:5" ht="15">
      <c r="B107" s="9"/>
      <c r="C107" s="17"/>
      <c r="D107" s="10"/>
      <c r="E107" s="10"/>
    </row>
    <row r="108" spans="2:5" ht="15">
      <c r="B108" s="9"/>
      <c r="C108" s="17"/>
      <c r="D108" s="10"/>
      <c r="E108" s="10"/>
    </row>
    <row r="109" spans="2:5" ht="15">
      <c r="B109" s="9"/>
      <c r="C109" s="17"/>
      <c r="D109" s="10"/>
      <c r="E109" s="10"/>
    </row>
    <row r="110" spans="2:5" ht="15">
      <c r="B110" s="9"/>
      <c r="C110" s="17"/>
      <c r="D110" s="10"/>
      <c r="E110" s="10"/>
    </row>
    <row r="111" spans="2:5" ht="15">
      <c r="B111" s="9"/>
      <c r="C111" s="17"/>
      <c r="D111" s="10"/>
      <c r="E111" s="10"/>
    </row>
    <row r="112" spans="2:5" ht="15">
      <c r="B112" s="9"/>
      <c r="C112" s="17"/>
      <c r="D112" s="10"/>
      <c r="E112" s="10"/>
    </row>
    <row r="113" spans="2:5" ht="15">
      <c r="B113" s="9"/>
      <c r="C113" s="17"/>
      <c r="D113" s="10"/>
      <c r="E113" s="10"/>
    </row>
    <row r="114" spans="2:5" ht="15">
      <c r="B114" s="9"/>
      <c r="C114" s="17"/>
      <c r="D114" s="10"/>
      <c r="E114" s="10"/>
    </row>
    <row r="115" spans="2:5" ht="15">
      <c r="B115" s="9"/>
      <c r="C115" s="17"/>
      <c r="D115" s="10"/>
      <c r="E115" s="10"/>
    </row>
    <row r="116" spans="2:5" ht="15">
      <c r="B116" s="9"/>
      <c r="C116" s="17"/>
      <c r="D116" s="10"/>
      <c r="E116" s="10"/>
    </row>
    <row r="117" spans="2:5" ht="15">
      <c r="B117" s="9"/>
      <c r="C117" s="17"/>
      <c r="D117" s="10"/>
      <c r="E117" s="10"/>
    </row>
    <row r="118" spans="2:5" ht="15">
      <c r="B118" s="9"/>
      <c r="C118" s="17"/>
      <c r="D118" s="10"/>
      <c r="E118" s="10"/>
    </row>
    <row r="119" spans="2:5" ht="15">
      <c r="B119" s="9"/>
      <c r="C119" s="17"/>
      <c r="D119" s="10"/>
      <c r="E119" s="10"/>
    </row>
    <row r="120" spans="2:5" ht="15">
      <c r="B120" s="9"/>
      <c r="C120" s="17"/>
      <c r="D120" s="10"/>
      <c r="E120" s="10"/>
    </row>
    <row r="121" spans="2:5" ht="15">
      <c r="B121" s="9"/>
      <c r="C121" s="17"/>
      <c r="D121" s="10"/>
      <c r="E121" s="10"/>
    </row>
    <row r="122" spans="2:5" ht="15">
      <c r="B122" s="9"/>
      <c r="C122" s="17"/>
      <c r="D122" s="10"/>
      <c r="E122" s="10"/>
    </row>
    <row r="123" spans="2:5" ht="15">
      <c r="B123" s="9"/>
      <c r="C123" s="17"/>
      <c r="D123" s="10"/>
      <c r="E123" s="10"/>
    </row>
    <row r="124" spans="2:5" ht="15">
      <c r="B124" s="9"/>
      <c r="C124" s="17"/>
      <c r="D124" s="10"/>
      <c r="E124" s="10"/>
    </row>
    <row r="125" spans="2:5" ht="15">
      <c r="B125" s="9"/>
      <c r="C125" s="17"/>
      <c r="D125" s="10"/>
      <c r="E125" s="10"/>
    </row>
    <row r="126" spans="2:5" ht="15">
      <c r="B126" s="9"/>
      <c r="C126" s="17"/>
      <c r="D126" s="10"/>
      <c r="E126" s="10"/>
    </row>
    <row r="127" spans="2:5" ht="15">
      <c r="B127" s="9"/>
      <c r="C127" s="17"/>
      <c r="D127" s="10"/>
      <c r="E127" s="10"/>
    </row>
    <row r="128" spans="2:5" ht="15">
      <c r="B128" s="9"/>
      <c r="C128" s="17"/>
      <c r="D128" s="10"/>
      <c r="E128" s="10"/>
    </row>
    <row r="129" spans="2:5" ht="15">
      <c r="B129" s="9"/>
      <c r="C129" s="17"/>
      <c r="D129" s="10"/>
      <c r="E129" s="10"/>
    </row>
    <row r="130" spans="2:5" ht="15">
      <c r="B130" s="9"/>
      <c r="C130" s="17"/>
      <c r="D130" s="10"/>
      <c r="E130" s="10"/>
    </row>
    <row r="131" spans="2:5" ht="15">
      <c r="B131" s="9"/>
      <c r="C131" s="17"/>
      <c r="D131" s="10"/>
      <c r="E131" s="10"/>
    </row>
    <row r="132" spans="2:5" ht="15">
      <c r="B132" s="9"/>
      <c r="C132" s="17"/>
      <c r="D132" s="10"/>
      <c r="E132" s="10"/>
    </row>
    <row r="133" spans="2:5" ht="15">
      <c r="B133" s="9"/>
      <c r="C133" s="17"/>
      <c r="D133" s="10"/>
      <c r="E133" s="10"/>
    </row>
    <row r="134" spans="2:5" ht="15">
      <c r="B134" s="9"/>
      <c r="C134" s="17"/>
      <c r="D134" s="10"/>
      <c r="E134" s="10"/>
    </row>
    <row r="135" spans="2:5" ht="15">
      <c r="B135" s="9"/>
      <c r="C135" s="17"/>
      <c r="D135" s="10"/>
      <c r="E135" s="10"/>
    </row>
    <row r="136" spans="2:5" ht="15">
      <c r="B136" s="9"/>
      <c r="C136" s="17"/>
      <c r="D136" s="10"/>
      <c r="E136" s="10"/>
    </row>
    <row r="137" spans="2:5" ht="15">
      <c r="B137" s="9"/>
      <c r="C137" s="17"/>
      <c r="D137" s="10"/>
      <c r="E137" s="10"/>
    </row>
    <row r="138" spans="2:5" ht="15.6">
      <c r="B138" s="9"/>
      <c r="C138" s="8"/>
      <c r="D138" s="12"/>
      <c r="E138" s="12"/>
    </row>
    <row r="139" spans="2:5" ht="15.6">
      <c r="B139" s="9"/>
      <c r="C139" s="8"/>
      <c r="D139" s="12"/>
      <c r="E139" s="12"/>
    </row>
    <row r="140" spans="2:5" ht="15">
      <c r="B140" s="9"/>
      <c r="D140" s="12"/>
      <c r="E140" s="12"/>
    </row>
    <row r="141" spans="2:5" ht="15">
      <c r="B141" s="11"/>
      <c r="D141" s="12"/>
      <c r="E141" s="12"/>
    </row>
    <row r="142" spans="2:5" ht="15">
      <c r="B142" s="11"/>
      <c r="D142" s="12"/>
      <c r="E142" s="12"/>
    </row>
    <row r="143" spans="2:5" ht="15">
      <c r="B143" s="11"/>
      <c r="D143" s="12"/>
      <c r="E143" s="12"/>
    </row>
    <row r="144" spans="2:5" ht="1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G4" sqref="G4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8" t="s">
        <v>33</v>
      </c>
      <c r="C3" s="88" t="s">
        <v>32</v>
      </c>
    </row>
    <row r="4" spans="2:3" ht="48" customHeight="1">
      <c r="B4" s="88" t="s">
        <v>31</v>
      </c>
      <c r="C4" s="108" t="str">
        <f>Fināls!C7</f>
        <v>Dmitrijs Dumcevs</v>
      </c>
    </row>
    <row r="5" spans="2:3" ht="48" customHeight="1">
      <c r="B5" s="88" t="s">
        <v>30</v>
      </c>
      <c r="C5" s="85" t="str">
        <f>Fināls!C8</f>
        <v>Toms Pultraks</v>
      </c>
    </row>
    <row r="6" spans="2:3" ht="48" customHeight="1">
      <c r="B6" s="88" t="s">
        <v>29</v>
      </c>
      <c r="C6" s="85" t="str">
        <f>Fināls!C13</f>
        <v>Maksims Gerasimenko</v>
      </c>
    </row>
    <row r="7" spans="2:3" ht="48" customHeight="1">
      <c r="B7" s="88" t="s">
        <v>28</v>
      </c>
      <c r="C7" s="85" t="str">
        <f>Fināls!C14</f>
        <v>Aleksandrs Titkovs</v>
      </c>
    </row>
    <row r="8" spans="2:3" ht="48" customHeight="1">
      <c r="B8" s="88" t="s">
        <v>27</v>
      </c>
      <c r="C8" s="85" t="str">
        <f>Fināls!C15</f>
        <v>Sigutis Briedis</v>
      </c>
    </row>
    <row r="9" spans="2:3" ht="48" customHeight="1">
      <c r="B9" s="88" t="s">
        <v>26</v>
      </c>
      <c r="C9" s="85" t="str">
        <f>Fināls!C21</f>
        <v>Edgars Poišs</v>
      </c>
    </row>
    <row r="10" spans="2:3" ht="48" customHeight="1">
      <c r="B10" s="88" t="s">
        <v>25</v>
      </c>
      <c r="C10" s="85" t="str">
        <f>Fināls!C22</f>
        <v>Ivars Lauris</v>
      </c>
    </row>
    <row r="11" spans="2:3" ht="48" customHeight="1">
      <c r="B11" s="88" t="s">
        <v>24</v>
      </c>
      <c r="C11" s="85" t="str">
        <f>Fināls!C23</f>
        <v>Vladislavs Saveljevs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75" zoomScaleNormal="100" workbookViewId="0">
      <selection activeCell="E16" sqref="E16"/>
    </sheetView>
  </sheetViews>
  <sheetFormatPr defaultColWidth="9.109375" defaultRowHeight="13.2"/>
  <cols>
    <col min="2" max="2" width="36.88671875" bestFit="1" customWidth="1"/>
    <col min="3" max="3" width="12" style="2" bestFit="1" customWidth="1"/>
    <col min="4" max="4" width="10.5546875" style="2" customWidth="1"/>
    <col min="5" max="5" width="12.88671875" style="2" bestFit="1" customWidth="1"/>
    <col min="6" max="6" width="11.44140625" style="2" bestFit="1" customWidth="1"/>
    <col min="7" max="7" width="10.5546875" style="2" customWidth="1"/>
    <col min="8" max="8" width="10.6640625" style="2" customWidth="1"/>
    <col min="9" max="11" width="11.5546875" customWidth="1"/>
    <col min="12" max="12" width="10.5546875" style="54" customWidth="1"/>
    <col min="13" max="13" width="2.6640625" customWidth="1"/>
    <col min="14" max="14" width="11.109375" bestFit="1" customWidth="1"/>
  </cols>
  <sheetData>
    <row r="1" spans="1:16" ht="3.75" customHeight="1"/>
    <row r="8" spans="1:16" ht="6.75" customHeight="1" thickBot="1"/>
    <row r="9" spans="1:16" ht="18" thickBot="1">
      <c r="A9" s="42" t="s">
        <v>0</v>
      </c>
      <c r="B9" s="46" t="s">
        <v>1</v>
      </c>
      <c r="C9" s="95" t="s">
        <v>48</v>
      </c>
      <c r="D9" s="95" t="s">
        <v>47</v>
      </c>
      <c r="E9" s="95" t="s">
        <v>46</v>
      </c>
      <c r="F9" s="95" t="s">
        <v>45</v>
      </c>
      <c r="G9" s="95" t="s">
        <v>44</v>
      </c>
      <c r="H9" s="95" t="s">
        <v>50</v>
      </c>
      <c r="I9" s="95" t="s">
        <v>49</v>
      </c>
      <c r="J9" s="96" t="s">
        <v>51</v>
      </c>
      <c r="K9" s="96" t="s">
        <v>52</v>
      </c>
      <c r="L9" s="44" t="s">
        <v>10</v>
      </c>
      <c r="N9" s="150" t="s">
        <v>34</v>
      </c>
      <c r="O9" s="151"/>
    </row>
    <row r="10" spans="1:16" ht="18" customHeight="1" thickBot="1">
      <c r="A10" s="91">
        <v>1</v>
      </c>
      <c r="B10" s="51"/>
      <c r="C10" s="92"/>
      <c r="D10" s="69"/>
      <c r="E10" s="69"/>
      <c r="F10" s="69"/>
      <c r="G10" s="69"/>
      <c r="H10" s="69"/>
      <c r="I10" s="97"/>
      <c r="J10" s="97"/>
      <c r="K10" s="97"/>
      <c r="L10" s="52">
        <f>SUM(C10:K10)</f>
        <v>0</v>
      </c>
      <c r="N10" s="93" t="s">
        <v>31</v>
      </c>
      <c r="O10" s="93">
        <v>30</v>
      </c>
      <c r="P10" s="2"/>
    </row>
    <row r="11" spans="1:16" ht="18" customHeight="1" thickBot="1">
      <c r="A11" s="91">
        <v>2</v>
      </c>
      <c r="B11" s="51"/>
      <c r="C11" s="92"/>
      <c r="D11" s="69"/>
      <c r="E11" s="69"/>
      <c r="F11" s="69"/>
      <c r="G11" s="69"/>
      <c r="H11" s="69"/>
      <c r="I11" s="97"/>
      <c r="J11" s="97"/>
      <c r="K11" s="97"/>
      <c r="L11" s="52">
        <f t="shared" ref="L11:L59" si="0">SUM(C11:K11)</f>
        <v>0</v>
      </c>
      <c r="N11" s="93" t="s">
        <v>30</v>
      </c>
      <c r="O11" s="93">
        <v>27</v>
      </c>
      <c r="P11" s="2"/>
    </row>
    <row r="12" spans="1:16" ht="18" customHeight="1" thickBot="1">
      <c r="A12" s="91">
        <v>3</v>
      </c>
      <c r="B12" s="51"/>
      <c r="C12" s="92"/>
      <c r="D12" s="69"/>
      <c r="E12" s="69"/>
      <c r="F12" s="69"/>
      <c r="G12" s="69"/>
      <c r="H12" s="69"/>
      <c r="I12" s="97"/>
      <c r="J12" s="97"/>
      <c r="K12" s="97"/>
      <c r="L12" s="52">
        <f t="shared" si="0"/>
        <v>0</v>
      </c>
      <c r="N12" s="93" t="s">
        <v>29</v>
      </c>
      <c r="O12" s="93">
        <f>27-3</f>
        <v>24</v>
      </c>
      <c r="P12" s="2"/>
    </row>
    <row r="13" spans="1:16" ht="18" customHeight="1" thickBot="1">
      <c r="A13" s="91">
        <v>4</v>
      </c>
      <c r="B13" s="51"/>
      <c r="C13" s="92"/>
      <c r="D13" s="69"/>
      <c r="E13" s="69"/>
      <c r="F13" s="69"/>
      <c r="G13" s="69"/>
      <c r="H13" s="69"/>
      <c r="I13" s="97"/>
      <c r="J13" s="97"/>
      <c r="K13" s="97"/>
      <c r="L13" s="52">
        <f t="shared" si="0"/>
        <v>0</v>
      </c>
      <c r="N13" s="93" t="s">
        <v>28</v>
      </c>
      <c r="O13" s="93">
        <f>24-3</f>
        <v>21</v>
      </c>
      <c r="P13" s="2"/>
    </row>
    <row r="14" spans="1:16" ht="18" customHeight="1" thickBot="1">
      <c r="A14" s="91">
        <v>5</v>
      </c>
      <c r="B14" s="51"/>
      <c r="C14" s="92"/>
      <c r="D14" s="69"/>
      <c r="E14" s="69"/>
      <c r="F14" s="69"/>
      <c r="G14" s="69"/>
      <c r="H14" s="69"/>
      <c r="I14" s="97"/>
      <c r="J14" s="97"/>
      <c r="K14" s="97"/>
      <c r="L14" s="52">
        <f t="shared" si="0"/>
        <v>0</v>
      </c>
      <c r="N14" s="93" t="s">
        <v>27</v>
      </c>
      <c r="O14" s="93">
        <f>21-3</f>
        <v>18</v>
      </c>
      <c r="P14" s="2"/>
    </row>
    <row r="15" spans="1:16" ht="18" customHeight="1" thickBot="1">
      <c r="A15" s="91">
        <v>6</v>
      </c>
      <c r="B15" s="51"/>
      <c r="C15" s="92"/>
      <c r="D15" s="69"/>
      <c r="E15" s="69"/>
      <c r="F15" s="69"/>
      <c r="G15" s="69"/>
      <c r="H15" s="69"/>
      <c r="I15" s="97"/>
      <c r="J15" s="97"/>
      <c r="K15" s="97"/>
      <c r="L15" s="52">
        <f t="shared" si="0"/>
        <v>0</v>
      </c>
      <c r="N15" s="93" t="s">
        <v>26</v>
      </c>
      <c r="O15" s="93">
        <f>18-3</f>
        <v>15</v>
      </c>
      <c r="P15" s="2"/>
    </row>
    <row r="16" spans="1:16" ht="18" customHeight="1" thickBot="1">
      <c r="A16" s="91">
        <v>7</v>
      </c>
      <c r="B16" s="51"/>
      <c r="C16" s="92"/>
      <c r="D16" s="69"/>
      <c r="E16" s="69"/>
      <c r="F16" s="69"/>
      <c r="G16" s="69"/>
      <c r="H16" s="69"/>
      <c r="I16" s="97"/>
      <c r="J16" s="97"/>
      <c r="K16" s="97"/>
      <c r="L16" s="52">
        <f t="shared" si="0"/>
        <v>0</v>
      </c>
      <c r="N16" s="93" t="s">
        <v>25</v>
      </c>
      <c r="O16" s="93">
        <f>15-3</f>
        <v>12</v>
      </c>
      <c r="P16" s="2"/>
    </row>
    <row r="17" spans="1:16" ht="18" customHeight="1" thickBot="1">
      <c r="A17" s="94">
        <v>8</v>
      </c>
      <c r="B17" s="51"/>
      <c r="C17" s="92"/>
      <c r="D17" s="69"/>
      <c r="E17" s="69"/>
      <c r="F17" s="69"/>
      <c r="G17" s="69"/>
      <c r="H17" s="69"/>
      <c r="I17" s="97"/>
      <c r="J17" s="97"/>
      <c r="K17" s="97"/>
      <c r="L17" s="52">
        <f t="shared" si="0"/>
        <v>0</v>
      </c>
      <c r="N17" s="93" t="s">
        <v>24</v>
      </c>
      <c r="O17" s="93">
        <v>12</v>
      </c>
      <c r="P17" s="2"/>
    </row>
    <row r="18" spans="1:16" ht="18" customHeight="1" thickTop="1" thickBot="1">
      <c r="A18" s="41">
        <v>9</v>
      </c>
      <c r="B18" s="51"/>
      <c r="C18" s="92"/>
      <c r="D18" s="69"/>
      <c r="E18" s="69"/>
      <c r="F18" s="69"/>
      <c r="G18" s="69"/>
      <c r="H18" s="69"/>
      <c r="I18" s="97"/>
      <c r="J18" s="97"/>
      <c r="K18" s="97"/>
      <c r="L18" s="52">
        <f t="shared" si="0"/>
        <v>0</v>
      </c>
      <c r="N18" s="93" t="s">
        <v>35</v>
      </c>
      <c r="O18" s="93">
        <v>9</v>
      </c>
      <c r="P18" s="2"/>
    </row>
    <row r="19" spans="1:16" ht="18" customHeight="1" thickBot="1">
      <c r="A19" s="41">
        <v>10</v>
      </c>
      <c r="B19" s="51"/>
      <c r="C19" s="92"/>
      <c r="D19" s="69"/>
      <c r="E19" s="69"/>
      <c r="F19" s="69"/>
      <c r="G19" s="69"/>
      <c r="H19" s="69"/>
      <c r="I19" s="97"/>
      <c r="J19" s="97"/>
      <c r="K19" s="97"/>
      <c r="L19" s="52">
        <f t="shared" si="0"/>
        <v>0</v>
      </c>
      <c r="N19" s="93" t="s">
        <v>36</v>
      </c>
      <c r="O19" s="93">
        <v>9</v>
      </c>
      <c r="P19" s="2"/>
    </row>
    <row r="20" spans="1:16" ht="18" customHeight="1" thickBot="1">
      <c r="A20" s="41">
        <v>11</v>
      </c>
      <c r="B20" s="51"/>
      <c r="C20" s="92"/>
      <c r="D20" s="69"/>
      <c r="E20" s="69"/>
      <c r="F20" s="69"/>
      <c r="G20" s="69"/>
      <c r="H20" s="69"/>
      <c r="I20" s="97"/>
      <c r="J20" s="97"/>
      <c r="K20" s="97"/>
      <c r="L20" s="52">
        <f t="shared" si="0"/>
        <v>0</v>
      </c>
      <c r="N20" s="93" t="s">
        <v>37</v>
      </c>
      <c r="O20" s="93">
        <v>6</v>
      </c>
      <c r="P20" s="2"/>
    </row>
    <row r="21" spans="1:16" ht="18" customHeight="1" thickBot="1">
      <c r="A21" s="41">
        <v>12</v>
      </c>
      <c r="B21" s="51"/>
      <c r="C21" s="92"/>
      <c r="D21" s="69"/>
      <c r="E21" s="69"/>
      <c r="F21" s="69"/>
      <c r="G21" s="69"/>
      <c r="H21" s="69"/>
      <c r="I21" s="97"/>
      <c r="J21" s="97"/>
      <c r="K21" s="97"/>
      <c r="L21" s="52">
        <f t="shared" si="0"/>
        <v>0</v>
      </c>
      <c r="N21" s="93" t="s">
        <v>38</v>
      </c>
      <c r="O21" s="93">
        <v>6</v>
      </c>
      <c r="P21" s="2"/>
    </row>
    <row r="22" spans="1:16" ht="18" customHeight="1" thickBot="1">
      <c r="A22" s="41">
        <v>13</v>
      </c>
      <c r="B22" s="51"/>
      <c r="C22" s="92"/>
      <c r="D22" s="69"/>
      <c r="E22" s="69"/>
      <c r="F22" s="69"/>
      <c r="G22" s="69"/>
      <c r="H22" s="69"/>
      <c r="I22" s="97"/>
      <c r="J22" s="97"/>
      <c r="K22" s="97"/>
      <c r="L22" s="52">
        <f t="shared" si="0"/>
        <v>0</v>
      </c>
      <c r="N22" s="93" t="s">
        <v>39</v>
      </c>
      <c r="O22" s="93">
        <v>3</v>
      </c>
      <c r="P22" s="2"/>
    </row>
    <row r="23" spans="1:16" ht="18" customHeight="1" thickBot="1">
      <c r="A23" s="41">
        <v>14</v>
      </c>
      <c r="B23" s="51"/>
      <c r="C23" s="92"/>
      <c r="D23" s="69"/>
      <c r="E23" s="69"/>
      <c r="F23" s="69"/>
      <c r="G23" s="69"/>
      <c r="H23" s="69"/>
      <c r="I23" s="97"/>
      <c r="J23" s="97"/>
      <c r="K23" s="97"/>
      <c r="L23" s="52">
        <f t="shared" si="0"/>
        <v>0</v>
      </c>
      <c r="N23" s="93" t="s">
        <v>40</v>
      </c>
      <c r="O23" s="93">
        <v>3</v>
      </c>
      <c r="P23" s="2"/>
    </row>
    <row r="24" spans="1:16" ht="18" customHeight="1" thickBot="1">
      <c r="A24" s="41">
        <v>15</v>
      </c>
      <c r="B24" s="51"/>
      <c r="C24" s="92"/>
      <c r="D24" s="69"/>
      <c r="E24" s="69"/>
      <c r="F24" s="69"/>
      <c r="G24" s="69"/>
      <c r="H24" s="69"/>
      <c r="I24" s="97"/>
      <c r="J24" s="97"/>
      <c r="K24" s="97"/>
      <c r="L24" s="52">
        <f t="shared" si="0"/>
        <v>0</v>
      </c>
      <c r="N24" s="93" t="s">
        <v>41</v>
      </c>
      <c r="O24" s="93">
        <v>2</v>
      </c>
      <c r="P24" s="2"/>
    </row>
    <row r="25" spans="1:16" ht="18" customHeight="1" thickBot="1">
      <c r="A25" s="41">
        <v>16</v>
      </c>
      <c r="B25" s="51"/>
      <c r="C25" s="92"/>
      <c r="D25" s="69"/>
      <c r="E25" s="69"/>
      <c r="F25" s="69"/>
      <c r="G25" s="69"/>
      <c r="H25" s="69"/>
      <c r="I25" s="97"/>
      <c r="J25" s="97"/>
      <c r="K25" s="97"/>
      <c r="L25" s="52">
        <f t="shared" si="0"/>
        <v>0</v>
      </c>
      <c r="N25" s="93" t="s">
        <v>42</v>
      </c>
      <c r="O25" s="93">
        <v>2</v>
      </c>
      <c r="P25" s="2"/>
    </row>
    <row r="26" spans="1:16" ht="18" customHeight="1" thickBot="1">
      <c r="A26" s="41">
        <v>17</v>
      </c>
      <c r="B26" s="51"/>
      <c r="C26" s="92"/>
      <c r="D26" s="69"/>
      <c r="E26" s="69"/>
      <c r="F26" s="69"/>
      <c r="G26" s="69"/>
      <c r="H26" s="69"/>
      <c r="I26" s="97"/>
      <c r="J26" s="97"/>
      <c r="K26" s="97"/>
      <c r="L26" s="52">
        <f t="shared" si="0"/>
        <v>0</v>
      </c>
      <c r="N26" s="93" t="s">
        <v>43</v>
      </c>
      <c r="O26" s="93">
        <v>1</v>
      </c>
    </row>
    <row r="27" spans="1:16" ht="18" customHeight="1" thickBot="1">
      <c r="A27" s="41">
        <v>18</v>
      </c>
      <c r="B27" s="51"/>
      <c r="C27" s="92"/>
      <c r="D27" s="69"/>
      <c r="E27" s="69"/>
      <c r="F27" s="69"/>
      <c r="G27" s="69"/>
      <c r="H27" s="69"/>
      <c r="I27" s="97"/>
      <c r="J27" s="97"/>
      <c r="K27" s="97"/>
      <c r="L27" s="52">
        <f t="shared" si="0"/>
        <v>0</v>
      </c>
    </row>
    <row r="28" spans="1:16" ht="18" customHeight="1" thickBot="1">
      <c r="A28" s="41">
        <v>19</v>
      </c>
      <c r="B28" s="51"/>
      <c r="C28" s="92"/>
      <c r="D28" s="69"/>
      <c r="E28" s="69"/>
      <c r="F28" s="69"/>
      <c r="G28" s="69"/>
      <c r="H28" s="69"/>
      <c r="I28" s="97"/>
      <c r="J28" s="97"/>
      <c r="K28" s="97"/>
      <c r="L28" s="52">
        <f t="shared" si="0"/>
        <v>0</v>
      </c>
    </row>
    <row r="29" spans="1:16" ht="18" customHeight="1" thickBot="1">
      <c r="A29" s="41">
        <v>20</v>
      </c>
      <c r="B29" s="51"/>
      <c r="C29" s="92"/>
      <c r="D29" s="69"/>
      <c r="E29" s="69"/>
      <c r="F29" s="69"/>
      <c r="G29" s="69"/>
      <c r="H29" s="69"/>
      <c r="I29" s="97"/>
      <c r="J29" s="97"/>
      <c r="K29" s="97"/>
      <c r="L29" s="52">
        <f t="shared" si="0"/>
        <v>0</v>
      </c>
    </row>
    <row r="30" spans="1:16" ht="18" customHeight="1" thickBot="1">
      <c r="A30" s="41">
        <v>21</v>
      </c>
      <c r="B30" s="51"/>
      <c r="C30" s="92"/>
      <c r="D30" s="69"/>
      <c r="E30" s="69"/>
      <c r="F30" s="69"/>
      <c r="G30" s="69"/>
      <c r="H30" s="69"/>
      <c r="I30" s="97"/>
      <c r="J30" s="97"/>
      <c r="K30" s="97"/>
      <c r="L30" s="52">
        <f t="shared" si="0"/>
        <v>0</v>
      </c>
    </row>
    <row r="31" spans="1:16" ht="18" customHeight="1" thickBot="1">
      <c r="A31" s="41">
        <v>22</v>
      </c>
      <c r="B31" s="51"/>
      <c r="C31" s="92"/>
      <c r="D31" s="69"/>
      <c r="E31" s="69"/>
      <c r="F31" s="69"/>
      <c r="G31" s="69"/>
      <c r="H31" s="69"/>
      <c r="I31" s="97"/>
      <c r="J31" s="97"/>
      <c r="K31" s="97"/>
      <c r="L31" s="52">
        <f t="shared" si="0"/>
        <v>0</v>
      </c>
    </row>
    <row r="32" spans="1:16" ht="18" customHeight="1" thickBot="1">
      <c r="A32" s="41">
        <v>23</v>
      </c>
      <c r="B32" s="51"/>
      <c r="C32" s="92"/>
      <c r="D32" s="69"/>
      <c r="E32" s="69"/>
      <c r="F32" s="69"/>
      <c r="G32" s="69"/>
      <c r="H32" s="69"/>
      <c r="I32" s="97"/>
      <c r="J32" s="97"/>
      <c r="K32" s="97"/>
      <c r="L32" s="52">
        <f t="shared" si="0"/>
        <v>0</v>
      </c>
    </row>
    <row r="33" spans="1:12" ht="18" customHeight="1" thickBot="1">
      <c r="A33" s="41">
        <v>24</v>
      </c>
      <c r="B33" s="51"/>
      <c r="C33" s="92"/>
      <c r="D33" s="69"/>
      <c r="E33" s="69"/>
      <c r="F33" s="69"/>
      <c r="G33" s="69"/>
      <c r="H33" s="69"/>
      <c r="I33" s="97"/>
      <c r="J33" s="97"/>
      <c r="K33" s="97"/>
      <c r="L33" s="52">
        <f t="shared" si="0"/>
        <v>0</v>
      </c>
    </row>
    <row r="34" spans="1:12" ht="18" customHeight="1" thickBot="1">
      <c r="A34" s="41">
        <v>25</v>
      </c>
      <c r="B34" s="51"/>
      <c r="C34" s="92"/>
      <c r="D34" s="69"/>
      <c r="E34" s="69"/>
      <c r="F34" s="69"/>
      <c r="G34" s="69"/>
      <c r="H34" s="69"/>
      <c r="I34" s="97"/>
      <c r="J34" s="97"/>
      <c r="K34" s="97"/>
      <c r="L34" s="52">
        <f t="shared" si="0"/>
        <v>0</v>
      </c>
    </row>
    <row r="35" spans="1:12" ht="18" customHeight="1" thickBot="1">
      <c r="A35" s="41">
        <v>26</v>
      </c>
      <c r="B35" s="51"/>
      <c r="C35" s="92"/>
      <c r="D35" s="69"/>
      <c r="E35" s="69"/>
      <c r="F35" s="69"/>
      <c r="G35" s="69"/>
      <c r="H35" s="69"/>
      <c r="I35" s="97"/>
      <c r="J35" s="97"/>
      <c r="K35" s="97"/>
      <c r="L35" s="52">
        <f t="shared" si="0"/>
        <v>0</v>
      </c>
    </row>
    <row r="36" spans="1:12" ht="18" customHeight="1" thickBot="1">
      <c r="A36" s="41">
        <v>27</v>
      </c>
      <c r="B36" s="51"/>
      <c r="C36" s="92"/>
      <c r="D36" s="69"/>
      <c r="E36" s="69"/>
      <c r="F36" s="69"/>
      <c r="G36" s="69"/>
      <c r="H36" s="69"/>
      <c r="I36" s="97"/>
      <c r="J36" s="97"/>
      <c r="K36" s="97"/>
      <c r="L36" s="52">
        <f t="shared" si="0"/>
        <v>0</v>
      </c>
    </row>
    <row r="37" spans="1:12" ht="18" customHeight="1" thickBot="1">
      <c r="A37" s="41">
        <v>28</v>
      </c>
      <c r="B37" s="51"/>
      <c r="C37" s="92"/>
      <c r="D37" s="69"/>
      <c r="E37" s="69"/>
      <c r="F37" s="69"/>
      <c r="G37" s="69"/>
      <c r="H37" s="69"/>
      <c r="I37" s="97"/>
      <c r="J37" s="97"/>
      <c r="K37" s="97"/>
      <c r="L37" s="52">
        <f t="shared" si="0"/>
        <v>0</v>
      </c>
    </row>
    <row r="38" spans="1:12" ht="18" customHeight="1" thickBot="1">
      <c r="A38" s="41">
        <v>29</v>
      </c>
      <c r="B38" s="51"/>
      <c r="C38" s="92"/>
      <c r="D38" s="69"/>
      <c r="E38" s="69"/>
      <c r="F38" s="69"/>
      <c r="G38" s="69"/>
      <c r="H38" s="69"/>
      <c r="I38" s="97"/>
      <c r="J38" s="97"/>
      <c r="K38" s="97"/>
      <c r="L38" s="52">
        <f t="shared" si="0"/>
        <v>0</v>
      </c>
    </row>
    <row r="39" spans="1:12" ht="18" customHeight="1" thickBot="1">
      <c r="A39" s="41">
        <v>30</v>
      </c>
      <c r="B39" s="51"/>
      <c r="C39" s="92"/>
      <c r="D39" s="69"/>
      <c r="E39" s="69"/>
      <c r="F39" s="69"/>
      <c r="G39" s="69"/>
      <c r="H39" s="69"/>
      <c r="I39" s="97"/>
      <c r="J39" s="97"/>
      <c r="K39" s="97"/>
      <c r="L39" s="52">
        <f t="shared" si="0"/>
        <v>0</v>
      </c>
    </row>
    <row r="40" spans="1:12" ht="18" customHeight="1" thickBot="1">
      <c r="A40" s="41">
        <v>31</v>
      </c>
      <c r="B40" s="51"/>
      <c r="C40" s="92"/>
      <c r="D40" s="69"/>
      <c r="E40" s="69"/>
      <c r="F40" s="69"/>
      <c r="G40" s="69"/>
      <c r="H40" s="69"/>
      <c r="I40" s="97"/>
      <c r="J40" s="97"/>
      <c r="K40" s="97"/>
      <c r="L40" s="52">
        <f t="shared" si="0"/>
        <v>0</v>
      </c>
    </row>
    <row r="41" spans="1:12" ht="18" customHeight="1" thickBot="1">
      <c r="A41" s="41">
        <v>32</v>
      </c>
      <c r="B41" s="51"/>
      <c r="C41" s="92"/>
      <c r="D41" s="69"/>
      <c r="E41" s="69"/>
      <c r="F41" s="69"/>
      <c r="G41" s="69"/>
      <c r="H41" s="69"/>
      <c r="I41" s="97"/>
      <c r="J41" s="97"/>
      <c r="K41" s="97"/>
      <c r="L41" s="52">
        <f t="shared" si="0"/>
        <v>0</v>
      </c>
    </row>
    <row r="42" spans="1:12" ht="18" customHeight="1" thickBot="1">
      <c r="A42" s="41">
        <v>33</v>
      </c>
      <c r="B42" s="51"/>
      <c r="C42" s="92"/>
      <c r="D42" s="69"/>
      <c r="E42" s="69"/>
      <c r="F42" s="69"/>
      <c r="G42" s="69"/>
      <c r="H42" s="69"/>
      <c r="I42" s="97"/>
      <c r="J42" s="97"/>
      <c r="K42" s="97"/>
      <c r="L42" s="52">
        <f t="shared" si="0"/>
        <v>0</v>
      </c>
    </row>
    <row r="43" spans="1:12" ht="18" customHeight="1" thickBot="1">
      <c r="A43" s="41">
        <v>34</v>
      </c>
      <c r="B43" s="51"/>
      <c r="C43" s="92"/>
      <c r="D43" s="69"/>
      <c r="E43" s="69"/>
      <c r="F43" s="69"/>
      <c r="G43" s="69"/>
      <c r="H43" s="69"/>
      <c r="I43" s="97"/>
      <c r="J43" s="97"/>
      <c r="K43" s="97"/>
      <c r="L43" s="52">
        <f t="shared" si="0"/>
        <v>0</v>
      </c>
    </row>
    <row r="44" spans="1:12" ht="18" customHeight="1" thickBot="1">
      <c r="A44" s="41">
        <v>35</v>
      </c>
      <c r="B44" s="51"/>
      <c r="C44" s="92"/>
      <c r="D44" s="69"/>
      <c r="E44" s="69"/>
      <c r="F44" s="69"/>
      <c r="G44" s="69"/>
      <c r="H44" s="69"/>
      <c r="I44" s="97"/>
      <c r="J44" s="97"/>
      <c r="K44" s="97"/>
      <c r="L44" s="52">
        <f t="shared" si="0"/>
        <v>0</v>
      </c>
    </row>
    <row r="45" spans="1:12" ht="18" customHeight="1" thickBot="1">
      <c r="A45" s="41">
        <v>36</v>
      </c>
      <c r="B45" s="51"/>
      <c r="C45" s="92"/>
      <c r="D45" s="69"/>
      <c r="E45" s="69"/>
      <c r="F45" s="69"/>
      <c r="G45" s="69"/>
      <c r="H45" s="69"/>
      <c r="I45" s="97"/>
      <c r="J45" s="97"/>
      <c r="K45" s="97"/>
      <c r="L45" s="52">
        <f t="shared" si="0"/>
        <v>0</v>
      </c>
    </row>
    <row r="46" spans="1:12" ht="18" customHeight="1" thickBot="1">
      <c r="A46" s="41">
        <v>37</v>
      </c>
      <c r="B46" s="51"/>
      <c r="C46" s="92"/>
      <c r="D46" s="69"/>
      <c r="E46" s="69"/>
      <c r="F46" s="69"/>
      <c r="G46" s="69"/>
      <c r="H46" s="69"/>
      <c r="I46" s="97"/>
      <c r="J46" s="97"/>
      <c r="K46" s="97"/>
      <c r="L46" s="52">
        <f t="shared" si="0"/>
        <v>0</v>
      </c>
    </row>
    <row r="47" spans="1:12" ht="18" customHeight="1" thickBot="1">
      <c r="A47" s="41">
        <v>38</v>
      </c>
      <c r="B47" s="51"/>
      <c r="C47" s="92"/>
      <c r="D47" s="69"/>
      <c r="E47" s="69"/>
      <c r="F47" s="69"/>
      <c r="G47" s="69"/>
      <c r="H47" s="69"/>
      <c r="I47" s="97"/>
      <c r="J47" s="97"/>
      <c r="K47" s="97"/>
      <c r="L47" s="52">
        <f t="shared" si="0"/>
        <v>0</v>
      </c>
    </row>
    <row r="48" spans="1:12" ht="18" customHeight="1" thickBot="1">
      <c r="A48" s="41">
        <v>39</v>
      </c>
      <c r="B48" s="51"/>
      <c r="C48" s="92"/>
      <c r="D48" s="69"/>
      <c r="E48" s="69"/>
      <c r="F48" s="69"/>
      <c r="G48" s="69"/>
      <c r="H48" s="69"/>
      <c r="I48" s="97"/>
      <c r="J48" s="97"/>
      <c r="K48" s="97"/>
      <c r="L48" s="52">
        <f t="shared" si="0"/>
        <v>0</v>
      </c>
    </row>
    <row r="49" spans="1:12" ht="18" customHeight="1" thickBot="1">
      <c r="A49" s="41">
        <v>40</v>
      </c>
      <c r="B49" s="51"/>
      <c r="C49" s="92"/>
      <c r="D49" s="69"/>
      <c r="E49" s="69"/>
      <c r="F49" s="69"/>
      <c r="G49" s="69"/>
      <c r="H49" s="69"/>
      <c r="I49" s="97"/>
      <c r="J49" s="97"/>
      <c r="K49" s="97"/>
      <c r="L49" s="52">
        <f t="shared" si="0"/>
        <v>0</v>
      </c>
    </row>
    <row r="50" spans="1:12" ht="18" customHeight="1" thickBot="1">
      <c r="A50" s="41">
        <v>41</v>
      </c>
      <c r="B50" s="51"/>
      <c r="C50" s="92"/>
      <c r="D50" s="69"/>
      <c r="E50" s="69"/>
      <c r="F50" s="69"/>
      <c r="G50" s="69"/>
      <c r="H50" s="69"/>
      <c r="I50" s="97"/>
      <c r="J50" s="97"/>
      <c r="K50" s="97"/>
      <c r="L50" s="52">
        <f t="shared" si="0"/>
        <v>0</v>
      </c>
    </row>
    <row r="51" spans="1:12" ht="18" customHeight="1" thickBot="1">
      <c r="A51" s="41">
        <v>42</v>
      </c>
      <c r="B51" s="51"/>
      <c r="C51" s="92"/>
      <c r="D51" s="69"/>
      <c r="E51" s="69"/>
      <c r="F51" s="69"/>
      <c r="G51" s="69"/>
      <c r="H51" s="69"/>
      <c r="I51" s="97"/>
      <c r="J51" s="97"/>
      <c r="K51" s="97"/>
      <c r="L51" s="52">
        <f t="shared" si="0"/>
        <v>0</v>
      </c>
    </row>
    <row r="52" spans="1:12" ht="18" customHeight="1" thickBot="1">
      <c r="A52" s="41">
        <v>43</v>
      </c>
      <c r="B52" s="51"/>
      <c r="C52" s="92"/>
      <c r="D52" s="69"/>
      <c r="E52" s="69"/>
      <c r="F52" s="69"/>
      <c r="G52" s="69"/>
      <c r="H52" s="69"/>
      <c r="I52" s="97"/>
      <c r="J52" s="97"/>
      <c r="K52" s="97"/>
      <c r="L52" s="52">
        <f t="shared" si="0"/>
        <v>0</v>
      </c>
    </row>
    <row r="53" spans="1:12" ht="16.8" thickBot="1">
      <c r="A53" s="41">
        <v>44</v>
      </c>
      <c r="B53" s="51"/>
      <c r="C53" s="92"/>
      <c r="D53" s="69"/>
      <c r="E53" s="69"/>
      <c r="F53" s="69"/>
      <c r="G53" s="69"/>
      <c r="H53" s="69"/>
      <c r="I53" s="97"/>
      <c r="J53" s="97"/>
      <c r="K53" s="97"/>
      <c r="L53" s="52">
        <f t="shared" si="0"/>
        <v>0</v>
      </c>
    </row>
    <row r="54" spans="1:12" ht="16.8" thickBot="1">
      <c r="A54" s="41">
        <v>45</v>
      </c>
      <c r="B54" s="51"/>
      <c r="C54" s="92"/>
      <c r="D54" s="69"/>
      <c r="E54" s="69"/>
      <c r="F54" s="69"/>
      <c r="G54" s="69"/>
      <c r="H54" s="69"/>
      <c r="I54" s="97"/>
      <c r="J54" s="97"/>
      <c r="K54" s="97"/>
      <c r="L54" s="52">
        <f t="shared" si="0"/>
        <v>0</v>
      </c>
    </row>
    <row r="55" spans="1:12" ht="16.8" thickBot="1">
      <c r="A55" s="41">
        <v>46</v>
      </c>
      <c r="B55" s="51"/>
      <c r="C55" s="92"/>
      <c r="D55" s="69"/>
      <c r="E55" s="69"/>
      <c r="F55" s="69"/>
      <c r="G55" s="69"/>
      <c r="H55" s="69"/>
      <c r="I55" s="97"/>
      <c r="J55" s="97"/>
      <c r="K55" s="97"/>
      <c r="L55" s="52">
        <f t="shared" si="0"/>
        <v>0</v>
      </c>
    </row>
    <row r="56" spans="1:12" ht="16.8" thickBot="1">
      <c r="A56" s="41">
        <v>47</v>
      </c>
      <c r="B56" s="51"/>
      <c r="C56" s="92"/>
      <c r="D56" s="69"/>
      <c r="E56" s="69"/>
      <c r="F56" s="69"/>
      <c r="G56" s="69"/>
      <c r="H56" s="69"/>
      <c r="I56" s="97"/>
      <c r="J56" s="97"/>
      <c r="K56" s="97"/>
      <c r="L56" s="52">
        <f t="shared" si="0"/>
        <v>0</v>
      </c>
    </row>
    <row r="57" spans="1:12" ht="16.8" thickBot="1">
      <c r="A57" s="41">
        <v>48</v>
      </c>
      <c r="B57" s="51"/>
      <c r="C57" s="92"/>
      <c r="D57" s="69"/>
      <c r="E57" s="69"/>
      <c r="F57" s="69"/>
      <c r="G57" s="69"/>
      <c r="H57" s="69"/>
      <c r="I57" s="97"/>
      <c r="J57" s="97"/>
      <c r="K57" s="97"/>
      <c r="L57" s="52">
        <f t="shared" si="0"/>
        <v>0</v>
      </c>
    </row>
    <row r="58" spans="1:12" ht="16.8" thickBot="1">
      <c r="A58" s="41">
        <v>49</v>
      </c>
      <c r="B58" s="51"/>
      <c r="C58" s="92"/>
      <c r="D58" s="69"/>
      <c r="E58" s="69"/>
      <c r="F58" s="69"/>
      <c r="G58" s="69"/>
      <c r="H58" s="69"/>
      <c r="I58" s="97"/>
      <c r="J58" s="97"/>
      <c r="K58" s="97"/>
      <c r="L58" s="52">
        <f t="shared" si="0"/>
        <v>0</v>
      </c>
    </row>
    <row r="59" spans="1:12" ht="16.8" thickBot="1">
      <c r="A59" s="41">
        <v>50</v>
      </c>
      <c r="B59" s="51"/>
      <c r="C59" s="92"/>
      <c r="D59" s="69"/>
      <c r="E59" s="69"/>
      <c r="F59" s="69"/>
      <c r="G59" s="69"/>
      <c r="H59" s="69"/>
      <c r="I59" s="97"/>
      <c r="J59" s="97"/>
      <c r="K59" s="97"/>
      <c r="L59" s="52">
        <f t="shared" si="0"/>
        <v>0</v>
      </c>
    </row>
  </sheetData>
  <mergeCells count="1">
    <mergeCell ref="N9:O9"/>
  </mergeCells>
  <phoneticPr fontId="20" type="noConversion"/>
  <printOptions horizontalCentered="1"/>
  <pageMargins left="0.15748031496062992" right="0.15748031496062992" top="0.15748031496062992" bottom="0.15748031496062992" header="0.51181102362204722" footer="0.1574803149606299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Rezultātu lapa</vt:lpstr>
      <vt:lpstr>Rezultāti</vt:lpstr>
      <vt:lpstr>Last Chance</vt:lpstr>
      <vt:lpstr>Desperado</vt:lpstr>
      <vt:lpstr>Fināls</vt:lpstr>
      <vt:lpstr>Final Standing</vt:lpstr>
      <vt:lpstr>Grand Fināls-Reitings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