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6180" tabRatio="367" firstSheet="1" activeTab="3"/>
  </bookViews>
  <sheets>
    <sheet name="Rezultātu lapa" sheetId="1" r:id="rId1"/>
    <sheet name="Rezultāti" sheetId="2" r:id="rId2"/>
    <sheet name="Desperado" sheetId="3" r:id="rId3"/>
    <sheet name="Fināls" sheetId="4" r:id="rId4"/>
    <sheet name="Final Standing" sheetId="5" r:id="rId5"/>
    <sheet name="Grand Fināls-Reitings" sheetId="6" r:id="rId6"/>
  </sheets>
  <definedNames>
    <definedName name="_xlnm.Print_Area" localSheetId="2">'Desperado'!$A$2:$F$21</definedName>
    <definedName name="_xlnm.Print_Area" localSheetId="3">'Fināls'!$A$2:$H$26</definedName>
    <definedName name="_xlnm.Print_Area" localSheetId="1">'Rezultāti'!$A$3:$M$31</definedName>
    <definedName name="_xlnm.Print_Area" localSheetId="0">'Rezultātu lapa'!$A$1:$P$52</definedName>
  </definedNames>
  <calcPr fullCalcOnLoad="1"/>
</workbook>
</file>

<file path=xl/sharedStrings.xml><?xml version="1.0" encoding="utf-8"?>
<sst xmlns="http://schemas.openxmlformats.org/spreadsheetml/2006/main" count="203" uniqueCount="125">
  <si>
    <t>Vieta</t>
  </si>
  <si>
    <t>Vārds, Uzvārds</t>
  </si>
  <si>
    <t>Kods</t>
  </si>
  <si>
    <t>HDC</t>
  </si>
  <si>
    <t>1. sp.</t>
  </si>
  <si>
    <t>2. sp.</t>
  </si>
  <si>
    <t>3. sp.</t>
  </si>
  <si>
    <t>4. sp.</t>
  </si>
  <si>
    <t>5. sp.</t>
  </si>
  <si>
    <t>Spēļu summa</t>
  </si>
  <si>
    <t>Summa</t>
  </si>
  <si>
    <t>Starpība</t>
  </si>
  <si>
    <t>HDC summa</t>
  </si>
  <si>
    <t>Vidējais</t>
  </si>
  <si>
    <t xml:space="preserve">Rezultāts </t>
  </si>
  <si>
    <t xml:space="preserve"> </t>
  </si>
  <si>
    <t xml:space="preserve">kvalifikācijas spēļu rezultāti </t>
  </si>
  <si>
    <t>pēc 4 spēlem</t>
  </si>
  <si>
    <t>8</t>
  </si>
  <si>
    <t>6</t>
  </si>
  <si>
    <t>7</t>
  </si>
  <si>
    <t>Evija Vende-Priekule</t>
  </si>
  <si>
    <t>Pāris</t>
  </si>
  <si>
    <t>Pāru turnīrs</t>
  </si>
  <si>
    <t>Kopā</t>
  </si>
  <si>
    <t>8 vieta</t>
  </si>
  <si>
    <t>7 vieta</t>
  </si>
  <si>
    <t>6 vieta</t>
  </si>
  <si>
    <t>5 vieta</t>
  </si>
  <si>
    <t>4 vieta</t>
  </si>
  <si>
    <t>3 vieta</t>
  </si>
  <si>
    <t>2 vieta</t>
  </si>
  <si>
    <t>1 vieta</t>
  </si>
  <si>
    <t>Vārds uzvārds</t>
  </si>
  <si>
    <t>Nr</t>
  </si>
  <si>
    <t>Punkti</t>
  </si>
  <si>
    <t>9 vieta</t>
  </si>
  <si>
    <t>10 vieta</t>
  </si>
  <si>
    <t>11 vieta</t>
  </si>
  <si>
    <t>12 vieta</t>
  </si>
  <si>
    <t>13 vieta</t>
  </si>
  <si>
    <t>14 vieta</t>
  </si>
  <si>
    <t>15 vieta</t>
  </si>
  <si>
    <t>16 vieta</t>
  </si>
  <si>
    <t>17 vieta</t>
  </si>
  <si>
    <t>Janvāris</t>
  </si>
  <si>
    <t>Decembris</t>
  </si>
  <si>
    <t>Novembris</t>
  </si>
  <si>
    <t>Oktobris</t>
  </si>
  <si>
    <t>Septembris</t>
  </si>
  <si>
    <t>Marts</t>
  </si>
  <si>
    <t>Februāris</t>
  </si>
  <si>
    <t>Aprīlis</t>
  </si>
  <si>
    <t>Maijs</t>
  </si>
  <si>
    <t>05A</t>
  </si>
  <si>
    <t>09A</t>
  </si>
  <si>
    <t>01B</t>
  </si>
  <si>
    <t>10A</t>
  </si>
  <si>
    <t>05B</t>
  </si>
  <si>
    <t>03A</t>
  </si>
  <si>
    <t>06A</t>
  </si>
  <si>
    <t>09B</t>
  </si>
  <si>
    <t>07A</t>
  </si>
  <si>
    <t>01A</t>
  </si>
  <si>
    <t>06B</t>
  </si>
  <si>
    <t>08A</t>
  </si>
  <si>
    <t>02A</t>
  </si>
  <si>
    <t>07B</t>
  </si>
  <si>
    <t>10B</t>
  </si>
  <si>
    <t>04A</t>
  </si>
  <si>
    <t>04B</t>
  </si>
  <si>
    <t>08B</t>
  </si>
  <si>
    <t>Dmitrijs Šapovalovs</t>
  </si>
  <si>
    <t>Eduards Kobiļuks</t>
  </si>
  <si>
    <t>11A</t>
  </si>
  <si>
    <t>12A</t>
  </si>
  <si>
    <t>02B</t>
  </si>
  <si>
    <t>03B</t>
  </si>
  <si>
    <t>12B</t>
  </si>
  <si>
    <t>Jānis Raņķis</t>
  </si>
  <si>
    <t>Olga Morozova</t>
  </si>
  <si>
    <t>11B</t>
  </si>
  <si>
    <t>Denīze Buša</t>
  </si>
  <si>
    <t>Dmitrijs Nikonovs</t>
  </si>
  <si>
    <t>Karina Petrova</t>
  </si>
  <si>
    <t>Dmitrijs Žurovs</t>
  </si>
  <si>
    <t>Kārlis Laņģis</t>
  </si>
  <si>
    <t>Dārta Buša</t>
  </si>
  <si>
    <t>Edgars Kobiļuks</t>
  </si>
  <si>
    <t>Nikolajs Tkacenko</t>
  </si>
  <si>
    <t>Odrija Buša</t>
  </si>
  <si>
    <t>Pēteris Lūsis</t>
  </si>
  <si>
    <t>Toms Pultraks</t>
  </si>
  <si>
    <t>Uģis Liepiņš</t>
  </si>
  <si>
    <t>Ilmars Elijass</t>
  </si>
  <si>
    <t>Olga Šakaļuka</t>
  </si>
  <si>
    <t>Baiba Buša</t>
  </si>
  <si>
    <t>Toms Blumbergs</t>
  </si>
  <si>
    <t>Elviss Volkops</t>
  </si>
  <si>
    <t>Juris Oļengovičs</t>
  </si>
  <si>
    <t>Maksims Čerņakovs</t>
  </si>
  <si>
    <t>Rihards Meijers</t>
  </si>
  <si>
    <t>Artūrs Nikolajevs</t>
  </si>
  <si>
    <t>Maksims Jefimovs</t>
  </si>
  <si>
    <t>Uldis Dārziņš</t>
  </si>
  <si>
    <t>Sigutis Briedis</t>
  </si>
  <si>
    <t>Jutris Bariss</t>
  </si>
  <si>
    <t>Artūrs Maslovs</t>
  </si>
  <si>
    <t>Ivars Lauris</t>
  </si>
  <si>
    <t>14A</t>
  </si>
  <si>
    <t>13A</t>
  </si>
  <si>
    <t>Rolands Landsbergs</t>
  </si>
  <si>
    <t>13B</t>
  </si>
  <si>
    <t>REZUL</t>
  </si>
  <si>
    <t>Artūrs Stuģis</t>
  </si>
  <si>
    <t>Edgars Poišs</t>
  </si>
  <si>
    <t>Maksims Isajevs</t>
  </si>
  <si>
    <t>Mārtiņš Lasmanis</t>
  </si>
  <si>
    <t>Sergejs Ļeonovs</t>
  </si>
  <si>
    <t>Sanita Roze</t>
  </si>
  <si>
    <t>Vladislavs Saveljevs</t>
  </si>
  <si>
    <t>Edgars Kočkins</t>
  </si>
  <si>
    <t>Mārtiņš Bleja</t>
  </si>
  <si>
    <t>Nikolajs Tkačenko</t>
  </si>
  <si>
    <t>Maksims Cerņakovs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</si>
</sst>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.&quot;;\-#,##0&quot;Ls.&quot;"/>
    <numFmt numFmtId="165" formatCode="#,##0&quot;Ls.&quot;;[Red]\-#,##0&quot;Ls.&quot;"/>
    <numFmt numFmtId="166" formatCode="#,##0.00&quot;Ls.&quot;;\-#,##0.00&quot;Ls.&quot;"/>
    <numFmt numFmtId="167" formatCode="#,##0.00&quot;Ls.&quot;;[Red]\-#,##0.00&quot;Ls.&quot;"/>
    <numFmt numFmtId="168" formatCode="_-* #,##0&quot;Ls.&quot;_-;\-* #,##0&quot;Ls.&quot;_-;_-* &quot;-&quot;&quot;Ls.&quot;_-;_-@_-"/>
    <numFmt numFmtId="169" formatCode="_-* #,##0_L_s_._-;\-* #,##0_L_s_._-;_-* &quot;-&quot;_L_s_._-;_-@_-"/>
    <numFmt numFmtId="170" formatCode="_-* #,##0.00&quot;Ls.&quot;_-;\-* #,##0.00&quot;Ls.&quot;_-;_-* &quot;-&quot;??&quot;Ls.&quot;_-;_-@_-"/>
    <numFmt numFmtId="171" formatCode="_-* #,##0.00_L_s_._-;\-* #,##0.00_L_s_._-;_-* &quot;-&quot;??_L_s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#,##0&quot;$&quot;_);\(#,##0&quot;$&quot;\)"/>
    <numFmt numFmtId="189" formatCode="#,##0&quot;$&quot;_);[Red]\(#,##0&quot;$&quot;\)"/>
    <numFmt numFmtId="190" formatCode="#,##0.00&quot;$&quot;_);\(#,##0.00&quot;$&quot;\)"/>
    <numFmt numFmtId="191" formatCode="#,##0.00&quot;$&quot;_);[Red]\(#,##0.00&quot;$&quot;\)"/>
    <numFmt numFmtId="192" formatCode="_ * #,##0_)&quot;$&quot;_ ;_ * \(#,##0\)&quot;$&quot;_ ;_ * &quot;-&quot;_)&quot;$&quot;_ ;_ @_ "/>
    <numFmt numFmtId="193" formatCode="_ * #,##0_)_$_ ;_ * \(#,##0\)_$_ ;_ * &quot;-&quot;_)_$_ ;_ @_ "/>
    <numFmt numFmtId="194" formatCode="_ * #,##0.00_)&quot;$&quot;_ ;_ * \(#,##0.00\)&quot;$&quot;_ ;_ * &quot;-&quot;??_)&quot;$&quot;_ ;_ @_ "/>
    <numFmt numFmtId="195" formatCode="_ * #,##0.00_)_$_ ;_ * \(#,##0.00\)_$_ ;_ * &quot;-&quot;??_)_$_ ;_ @_ "/>
    <numFmt numFmtId="196" formatCode="#,##0\ &quot;Ls&quot;;\-#,##0\ &quot;Ls&quot;"/>
    <numFmt numFmtId="197" formatCode="#,##0\ &quot;Ls&quot;;[Red]\-#,##0\ &quot;Ls&quot;"/>
    <numFmt numFmtId="198" formatCode="#,##0.00\ &quot;Ls&quot;;\-#,##0.00\ &quot;Ls&quot;"/>
    <numFmt numFmtId="199" formatCode="#,##0.00\ &quot;Ls&quot;;[Red]\-#,##0.00\ &quot;Ls&quot;"/>
    <numFmt numFmtId="200" formatCode="_-* #,##0\ &quot;Ls&quot;_-;\-* #,##0\ &quot;Ls&quot;_-;_-* &quot;-&quot;\ &quot;Ls&quot;_-;_-@_-"/>
    <numFmt numFmtId="201" formatCode="_-* #,##0\ _L_s_-;\-* #,##0\ _L_s_-;_-* &quot;-&quot;\ _L_s_-;_-@_-"/>
    <numFmt numFmtId="202" formatCode="_-* #,##0.00\ &quot;Ls&quot;_-;\-* #,##0.00\ &quot;Ls&quot;_-;_-* &quot;-&quot;??\ &quot;Ls&quot;_-;_-@_-"/>
    <numFmt numFmtId="203" formatCode="_-* #,##0.00\ _L_s_-;\-* #,##0.00\ _L_s_-;_-* &quot;-&quot;??\ _L_s_-;_-@_-"/>
    <numFmt numFmtId="204" formatCode="#,##0_$"/>
    <numFmt numFmtId="205" formatCode="\+\(0\)"/>
    <numFmt numFmtId="206" formatCode="0.0"/>
    <numFmt numFmtId="207" formatCode="\+0"/>
  </numFmts>
  <fonts count="7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Book Antiqua"/>
      <family val="1"/>
    </font>
    <font>
      <sz val="10"/>
      <name val="Busorama Md BT"/>
      <family val="5"/>
    </font>
    <font>
      <sz val="20"/>
      <name val="Busorama Md BT"/>
      <family val="5"/>
    </font>
    <font>
      <sz val="12"/>
      <name val="Verdana"/>
      <family val="2"/>
    </font>
    <font>
      <b/>
      <sz val="12"/>
      <name val="Verdana"/>
      <family val="2"/>
    </font>
    <font>
      <b/>
      <sz val="15"/>
      <color indexed="8"/>
      <name val="Verdana"/>
      <family val="2"/>
    </font>
    <font>
      <b/>
      <sz val="10"/>
      <name val="Arial"/>
      <family val="0"/>
    </font>
    <font>
      <sz val="16"/>
      <name val="Arial"/>
      <family val="2"/>
    </font>
    <font>
      <sz val="34"/>
      <color indexed="10"/>
      <name val="Arial"/>
      <family val="0"/>
    </font>
    <font>
      <b/>
      <i/>
      <sz val="12"/>
      <name val="Arial"/>
      <family val="2"/>
    </font>
    <font>
      <b/>
      <i/>
      <sz val="15"/>
      <color indexed="10"/>
      <name val="Arial Black"/>
      <family val="2"/>
    </font>
    <font>
      <b/>
      <sz val="20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Arial"/>
      <family val="2"/>
    </font>
    <font>
      <b/>
      <sz val="36"/>
      <color indexed="10"/>
      <name val="Arial"/>
      <family val="2"/>
    </font>
    <font>
      <b/>
      <i/>
      <sz val="14"/>
      <name val="Arial"/>
      <family val="2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i/>
      <sz val="15"/>
      <color indexed="8"/>
      <name val="Arial Black"/>
      <family val="2"/>
    </font>
    <font>
      <sz val="12"/>
      <color indexed="8"/>
      <name val="Verdana"/>
      <family val="2"/>
    </font>
    <font>
      <b/>
      <sz val="16"/>
      <color indexed="18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CentSchbook TL"/>
      <family val="1"/>
    </font>
    <font>
      <b/>
      <sz val="14"/>
      <color indexed="8"/>
      <name val="Constantia"/>
      <family val="1"/>
    </font>
    <font>
      <b/>
      <sz val="14"/>
      <name val="Constantia"/>
      <family val="1"/>
    </font>
    <font>
      <b/>
      <i/>
      <sz val="14"/>
      <color indexed="8"/>
      <name val="Costiniana"/>
      <family val="0"/>
    </font>
    <font>
      <b/>
      <i/>
      <sz val="14"/>
      <name val="Costini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entSchbook TL"/>
      <family val="1"/>
    </font>
    <font>
      <sz val="12"/>
      <color theme="1"/>
      <name val="Verdana"/>
      <family val="2"/>
    </font>
    <font>
      <b/>
      <sz val="14"/>
      <color theme="1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207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7" fontId="7" fillId="0" borderId="18" xfId="0" applyNumberFormat="1" applyFont="1" applyBorder="1" applyAlignment="1">
      <alignment horizontal="center" vertical="center"/>
    </xf>
    <xf numFmtId="207" fontId="7" fillId="0" borderId="19" xfId="0" applyNumberFormat="1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207" fontId="13" fillId="0" borderId="29" xfId="0" applyNumberFormat="1" applyFont="1" applyBorder="1" applyAlignment="1">
      <alignment horizontal="center" vertical="center"/>
    </xf>
    <xf numFmtId="207" fontId="13" fillId="0" borderId="17" xfId="0" applyNumberFormat="1" applyFont="1" applyBorder="1" applyAlignment="1">
      <alignment horizontal="center" vertical="center"/>
    </xf>
    <xf numFmtId="207" fontId="13" fillId="0" borderId="33" xfId="0" applyNumberFormat="1" applyFont="1" applyBorder="1" applyAlignment="1">
      <alignment horizontal="center" vertical="center"/>
    </xf>
    <xf numFmtId="1" fontId="13" fillId="33" borderId="32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0" fillId="0" borderId="21" xfId="0" applyBorder="1" applyAlignment="1">
      <alignment/>
    </xf>
    <xf numFmtId="0" fontId="1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34" borderId="17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17" fillId="33" borderId="4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0" fontId="30" fillId="0" borderId="44" xfId="0" applyFont="1" applyBorder="1" applyAlignment="1">
      <alignment horizontal="right"/>
    </xf>
    <xf numFmtId="0" fontId="69" fillId="0" borderId="44" xfId="0" applyFont="1" applyBorder="1" applyAlignment="1">
      <alignment horizontal="right"/>
    </xf>
    <xf numFmtId="0" fontId="2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30" fillId="36" borderId="17" xfId="0" applyNumberFormat="1" applyFont="1" applyFill="1" applyBorder="1" applyAlignment="1">
      <alignment horizontal="center"/>
    </xf>
    <xf numFmtId="1" fontId="69" fillId="36" borderId="17" xfId="0" applyNumberFormat="1" applyFont="1" applyFill="1" applyBorder="1" applyAlignment="1">
      <alignment horizontal="center"/>
    </xf>
    <xf numFmtId="1" fontId="7" fillId="0" borderId="31" xfId="0" applyNumberFormat="1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30" fillId="0" borderId="0" xfId="0" applyFont="1" applyAlignment="1">
      <alignment horizontal="right"/>
    </xf>
    <xf numFmtId="1" fontId="30" fillId="36" borderId="0" xfId="0" applyNumberFormat="1" applyFont="1" applyFill="1" applyAlignment="1">
      <alignment horizontal="center"/>
    </xf>
    <xf numFmtId="0" fontId="31" fillId="0" borderId="44" xfId="0" applyFont="1" applyBorder="1" applyAlignment="1">
      <alignment horizontal="right"/>
    </xf>
    <xf numFmtId="0" fontId="32" fillId="0" borderId="17" xfId="0" applyFont="1" applyBorder="1" applyAlignment="1">
      <alignment horizontal="center" vertical="center"/>
    </xf>
    <xf numFmtId="0" fontId="71" fillId="0" borderId="44" xfId="0" applyFont="1" applyBorder="1" applyAlignment="1">
      <alignment horizontal="right"/>
    </xf>
    <xf numFmtId="1" fontId="31" fillId="36" borderId="17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right"/>
    </xf>
    <xf numFmtId="0" fontId="31" fillId="0" borderId="0" xfId="0" applyFont="1" applyAlignment="1">
      <alignment horizontal="right"/>
    </xf>
    <xf numFmtId="1" fontId="71" fillId="36" borderId="17" xfId="0" applyNumberFormat="1" applyFont="1" applyFill="1" applyBorder="1" applyAlignment="1">
      <alignment horizontal="center"/>
    </xf>
    <xf numFmtId="0" fontId="32" fillId="0" borderId="44" xfId="0" applyFont="1" applyBorder="1" applyAlignment="1">
      <alignment horizontal="right" vertical="center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69" fillId="0" borderId="16" xfId="0" applyFont="1" applyBorder="1" applyAlignment="1">
      <alignment horizontal="right"/>
    </xf>
    <xf numFmtId="0" fontId="15" fillId="0" borderId="33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35" borderId="45" xfId="0" applyFont="1" applyFill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7934325" y="800100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647700</xdr:colOff>
      <xdr:row>2</xdr:row>
      <xdr:rowOff>361950</xdr:rowOff>
    </xdr:to>
    <xdr:sp>
      <xdr:nvSpPr>
        <xdr:cNvPr id="2" name="WordArt 2"/>
        <xdr:cNvSpPr>
          <a:spLocks/>
        </xdr:cNvSpPr>
      </xdr:nvSpPr>
      <xdr:spPr>
        <a:xfrm>
          <a:off x="9172575" y="838200"/>
          <a:ext cx="638175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A+B</a:t>
          </a: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>
      <xdr:nvSpPr>
        <xdr:cNvPr id="3" name="WordArt 3"/>
        <xdr:cNvSpPr>
          <a:spLocks/>
        </xdr:cNvSpPr>
      </xdr:nvSpPr>
      <xdr:spPr>
        <a:xfrm>
          <a:off x="8620125" y="809625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 editAs="absolute">
    <xdr:from>
      <xdr:col>0</xdr:col>
      <xdr:colOff>0</xdr:colOff>
      <xdr:row>0</xdr:row>
      <xdr:rowOff>85725</xdr:rowOff>
    </xdr:from>
    <xdr:to>
      <xdr:col>11</xdr:col>
      <xdr:colOff>123825</xdr:colOff>
      <xdr:row>1</xdr:row>
      <xdr:rowOff>9525</xdr:rowOff>
    </xdr:to>
    <xdr:sp>
      <xdr:nvSpPr>
        <xdr:cNvPr id="4" name="WordArt 4"/>
        <xdr:cNvSpPr>
          <a:spLocks/>
        </xdr:cNvSpPr>
      </xdr:nvSpPr>
      <xdr:spPr>
        <a:xfrm>
          <a:off x="0" y="85725"/>
          <a:ext cx="92868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Mēneša amatieru Čempions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6343650" y="704850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733425</xdr:colOff>
      <xdr:row>2</xdr:row>
      <xdr:rowOff>361950</xdr:rowOff>
    </xdr:to>
    <xdr:sp>
      <xdr:nvSpPr>
        <xdr:cNvPr id="2" name="WordArt 3"/>
        <xdr:cNvSpPr>
          <a:spLocks/>
        </xdr:cNvSpPr>
      </xdr:nvSpPr>
      <xdr:spPr>
        <a:xfrm>
          <a:off x="7581900" y="742950"/>
          <a:ext cx="723900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A+B</a:t>
          </a: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>
      <xdr:nvSpPr>
        <xdr:cNvPr id="3" name="WordArt 2"/>
        <xdr:cNvSpPr>
          <a:spLocks/>
        </xdr:cNvSpPr>
      </xdr:nvSpPr>
      <xdr:spPr>
        <a:xfrm>
          <a:off x="7010400" y="714375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 editAs="absolute">
    <xdr:from>
      <xdr:col>1</xdr:col>
      <xdr:colOff>1295400</xdr:colOff>
      <xdr:row>0</xdr:row>
      <xdr:rowOff>38100</xdr:rowOff>
    </xdr:from>
    <xdr:to>
      <xdr:col>11</xdr:col>
      <xdr:colOff>28575</xdr:colOff>
      <xdr:row>1</xdr:row>
      <xdr:rowOff>104775</xdr:rowOff>
    </xdr:to>
    <xdr:sp>
      <xdr:nvSpPr>
        <xdr:cNvPr id="4" name="WordArt 4"/>
        <xdr:cNvSpPr>
          <a:spLocks/>
        </xdr:cNvSpPr>
      </xdr:nvSpPr>
      <xdr:spPr>
        <a:xfrm>
          <a:off x="1895475" y="38100"/>
          <a:ext cx="57054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0" dir="-5400000" sy="50000" kx="-2453608" algn="b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Mēneša Čempions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47625</xdr:rowOff>
    </xdr:from>
    <xdr:to>
      <xdr:col>7</xdr:col>
      <xdr:colOff>19050</xdr:colOff>
      <xdr:row>4</xdr:row>
      <xdr:rowOff>47625</xdr:rowOff>
    </xdr:to>
    <xdr:sp>
      <xdr:nvSpPr>
        <xdr:cNvPr id="1" name="WordArt 7"/>
        <xdr:cNvSpPr>
          <a:spLocks/>
        </xdr:cNvSpPr>
      </xdr:nvSpPr>
      <xdr:spPr>
        <a:xfrm>
          <a:off x="0" y="95250"/>
          <a:ext cx="65246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0" dir="-5400000" sy="50000" kx="-2453608" algn="b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Mēneša Amatieru Čempions</a:t>
          </a:r>
        </a:p>
      </xdr:txBody>
    </xdr:sp>
    <xdr:clientData/>
  </xdr:twoCellAnchor>
  <xdr:twoCellAnchor editAs="absolute">
    <xdr:from>
      <xdr:col>1</xdr:col>
      <xdr:colOff>561975</xdr:colOff>
      <xdr:row>4</xdr:row>
      <xdr:rowOff>123825</xdr:rowOff>
    </xdr:from>
    <xdr:to>
      <xdr:col>3</xdr:col>
      <xdr:colOff>609600</xdr:colOff>
      <xdr:row>7</xdr:row>
      <xdr:rowOff>28575</xdr:rowOff>
    </xdr:to>
    <xdr:sp>
      <xdr:nvSpPr>
        <xdr:cNvPr id="2" name="WordArt 8"/>
        <xdr:cNvSpPr>
          <a:spLocks/>
        </xdr:cNvSpPr>
      </xdr:nvSpPr>
      <xdr:spPr>
        <a:xfrm>
          <a:off x="1171575" y="657225"/>
          <a:ext cx="32099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0" dir="-5400000" sy="50000" kx="-2453608" algn="b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DESPERADO </a:t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209550</xdr:rowOff>
    </xdr:to>
    <xdr:sp>
      <xdr:nvSpPr>
        <xdr:cNvPr id="3" name="WordArt 9"/>
        <xdr:cNvSpPr>
          <a:spLocks/>
        </xdr:cNvSpPr>
      </xdr:nvSpPr>
      <xdr:spPr>
        <a:xfrm>
          <a:off x="5191125" y="1152525"/>
          <a:ext cx="0" cy="1619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209550</xdr:rowOff>
    </xdr:to>
    <xdr:sp>
      <xdr:nvSpPr>
        <xdr:cNvPr id="4" name="WordArt 11"/>
        <xdr:cNvSpPr>
          <a:spLocks/>
        </xdr:cNvSpPr>
      </xdr:nvSpPr>
      <xdr:spPr>
        <a:xfrm>
          <a:off x="5191125" y="1162050"/>
          <a:ext cx="0" cy="152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20</xdr:row>
      <xdr:rowOff>47625</xdr:rowOff>
    </xdr:from>
    <xdr:to>
      <xdr:col>5</xdr:col>
      <xdr:colOff>0</xdr:colOff>
      <xdr:row>20</xdr:row>
      <xdr:rowOff>266700</xdr:rowOff>
    </xdr:to>
    <xdr:sp>
      <xdr:nvSpPr>
        <xdr:cNvPr id="5" name="WordArt 9"/>
        <xdr:cNvSpPr>
          <a:spLocks/>
        </xdr:cNvSpPr>
      </xdr:nvSpPr>
      <xdr:spPr>
        <a:xfrm>
          <a:off x="5191125" y="42100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20</xdr:row>
      <xdr:rowOff>57150</xdr:rowOff>
    </xdr:from>
    <xdr:to>
      <xdr:col>5</xdr:col>
      <xdr:colOff>0</xdr:colOff>
      <xdr:row>20</xdr:row>
      <xdr:rowOff>266700</xdr:rowOff>
    </xdr:to>
    <xdr:sp>
      <xdr:nvSpPr>
        <xdr:cNvPr id="6" name="WordArt 11"/>
        <xdr:cNvSpPr>
          <a:spLocks/>
        </xdr:cNvSpPr>
      </xdr:nvSpPr>
      <xdr:spPr>
        <a:xfrm>
          <a:off x="5191125" y="42195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20</xdr:row>
      <xdr:rowOff>47625</xdr:rowOff>
    </xdr:from>
    <xdr:to>
      <xdr:col>5</xdr:col>
      <xdr:colOff>0</xdr:colOff>
      <xdr:row>20</xdr:row>
      <xdr:rowOff>266700</xdr:rowOff>
    </xdr:to>
    <xdr:sp>
      <xdr:nvSpPr>
        <xdr:cNvPr id="7" name="WordArt 9"/>
        <xdr:cNvSpPr>
          <a:spLocks/>
        </xdr:cNvSpPr>
      </xdr:nvSpPr>
      <xdr:spPr>
        <a:xfrm>
          <a:off x="5191125" y="42100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20</xdr:row>
      <xdr:rowOff>57150</xdr:rowOff>
    </xdr:from>
    <xdr:to>
      <xdr:col>5</xdr:col>
      <xdr:colOff>0</xdr:colOff>
      <xdr:row>20</xdr:row>
      <xdr:rowOff>266700</xdr:rowOff>
    </xdr:to>
    <xdr:sp>
      <xdr:nvSpPr>
        <xdr:cNvPr id="8" name="WordArt 11"/>
        <xdr:cNvSpPr>
          <a:spLocks/>
        </xdr:cNvSpPr>
      </xdr:nvSpPr>
      <xdr:spPr>
        <a:xfrm>
          <a:off x="5191125" y="42195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257175</xdr:rowOff>
    </xdr:to>
    <xdr:sp>
      <xdr:nvSpPr>
        <xdr:cNvPr id="9" name="WordArt 9"/>
        <xdr:cNvSpPr>
          <a:spLocks/>
        </xdr:cNvSpPr>
      </xdr:nvSpPr>
      <xdr:spPr>
        <a:xfrm>
          <a:off x="5191125" y="213360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257175</xdr:rowOff>
    </xdr:to>
    <xdr:sp>
      <xdr:nvSpPr>
        <xdr:cNvPr id="10" name="WordArt 11"/>
        <xdr:cNvSpPr>
          <a:spLocks/>
        </xdr:cNvSpPr>
      </xdr:nvSpPr>
      <xdr:spPr>
        <a:xfrm>
          <a:off x="5191125" y="21431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257175</xdr:rowOff>
    </xdr:to>
    <xdr:sp>
      <xdr:nvSpPr>
        <xdr:cNvPr id="11" name="WordArt 9"/>
        <xdr:cNvSpPr>
          <a:spLocks/>
        </xdr:cNvSpPr>
      </xdr:nvSpPr>
      <xdr:spPr>
        <a:xfrm>
          <a:off x="5191125" y="213360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257175</xdr:rowOff>
    </xdr:to>
    <xdr:sp>
      <xdr:nvSpPr>
        <xdr:cNvPr id="12" name="WordArt 11"/>
        <xdr:cNvSpPr>
          <a:spLocks/>
        </xdr:cNvSpPr>
      </xdr:nvSpPr>
      <xdr:spPr>
        <a:xfrm>
          <a:off x="5191125" y="21431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19</xdr:row>
      <xdr:rowOff>47625</xdr:rowOff>
    </xdr:from>
    <xdr:to>
      <xdr:col>5</xdr:col>
      <xdr:colOff>0</xdr:colOff>
      <xdr:row>19</xdr:row>
      <xdr:rowOff>266700</xdr:rowOff>
    </xdr:to>
    <xdr:sp>
      <xdr:nvSpPr>
        <xdr:cNvPr id="13" name="WordArt 9"/>
        <xdr:cNvSpPr>
          <a:spLocks/>
        </xdr:cNvSpPr>
      </xdr:nvSpPr>
      <xdr:spPr>
        <a:xfrm>
          <a:off x="5191125" y="39433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19</xdr:row>
      <xdr:rowOff>57150</xdr:rowOff>
    </xdr:from>
    <xdr:to>
      <xdr:col>5</xdr:col>
      <xdr:colOff>0</xdr:colOff>
      <xdr:row>19</xdr:row>
      <xdr:rowOff>266700</xdr:rowOff>
    </xdr:to>
    <xdr:sp>
      <xdr:nvSpPr>
        <xdr:cNvPr id="14" name="WordArt 11"/>
        <xdr:cNvSpPr>
          <a:spLocks/>
        </xdr:cNvSpPr>
      </xdr:nvSpPr>
      <xdr:spPr>
        <a:xfrm>
          <a:off x="5191125" y="39528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19</xdr:row>
      <xdr:rowOff>47625</xdr:rowOff>
    </xdr:from>
    <xdr:to>
      <xdr:col>5</xdr:col>
      <xdr:colOff>0</xdr:colOff>
      <xdr:row>19</xdr:row>
      <xdr:rowOff>266700</xdr:rowOff>
    </xdr:to>
    <xdr:sp>
      <xdr:nvSpPr>
        <xdr:cNvPr id="15" name="WordArt 9"/>
        <xdr:cNvSpPr>
          <a:spLocks/>
        </xdr:cNvSpPr>
      </xdr:nvSpPr>
      <xdr:spPr>
        <a:xfrm>
          <a:off x="5191125" y="39433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19</xdr:row>
      <xdr:rowOff>57150</xdr:rowOff>
    </xdr:from>
    <xdr:to>
      <xdr:col>5</xdr:col>
      <xdr:colOff>0</xdr:colOff>
      <xdr:row>19</xdr:row>
      <xdr:rowOff>266700</xdr:rowOff>
    </xdr:to>
    <xdr:sp>
      <xdr:nvSpPr>
        <xdr:cNvPr id="16" name="WordArt 11"/>
        <xdr:cNvSpPr>
          <a:spLocks/>
        </xdr:cNvSpPr>
      </xdr:nvSpPr>
      <xdr:spPr>
        <a:xfrm>
          <a:off x="5191125" y="39528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257175</xdr:rowOff>
    </xdr:to>
    <xdr:sp>
      <xdr:nvSpPr>
        <xdr:cNvPr id="17" name="WordArt 9"/>
        <xdr:cNvSpPr>
          <a:spLocks/>
        </xdr:cNvSpPr>
      </xdr:nvSpPr>
      <xdr:spPr>
        <a:xfrm>
          <a:off x="5191125" y="187642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257175</xdr:rowOff>
    </xdr:to>
    <xdr:sp>
      <xdr:nvSpPr>
        <xdr:cNvPr id="18" name="WordArt 11"/>
        <xdr:cNvSpPr>
          <a:spLocks/>
        </xdr:cNvSpPr>
      </xdr:nvSpPr>
      <xdr:spPr>
        <a:xfrm>
          <a:off x="5191125" y="188595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17</xdr:row>
      <xdr:rowOff>47625</xdr:rowOff>
    </xdr:from>
    <xdr:to>
      <xdr:col>5</xdr:col>
      <xdr:colOff>0</xdr:colOff>
      <xdr:row>17</xdr:row>
      <xdr:rowOff>257175</xdr:rowOff>
    </xdr:to>
    <xdr:sp>
      <xdr:nvSpPr>
        <xdr:cNvPr id="19" name="WordArt 9"/>
        <xdr:cNvSpPr>
          <a:spLocks/>
        </xdr:cNvSpPr>
      </xdr:nvSpPr>
      <xdr:spPr>
        <a:xfrm>
          <a:off x="5191125" y="34194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17</xdr:row>
      <xdr:rowOff>57150</xdr:rowOff>
    </xdr:from>
    <xdr:to>
      <xdr:col>5</xdr:col>
      <xdr:colOff>0</xdr:colOff>
      <xdr:row>17</xdr:row>
      <xdr:rowOff>257175</xdr:rowOff>
    </xdr:to>
    <xdr:sp>
      <xdr:nvSpPr>
        <xdr:cNvPr id="20" name="WordArt 11"/>
        <xdr:cNvSpPr>
          <a:spLocks/>
        </xdr:cNvSpPr>
      </xdr:nvSpPr>
      <xdr:spPr>
        <a:xfrm>
          <a:off x="5191125" y="34290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257175</xdr:rowOff>
    </xdr:to>
    <xdr:sp>
      <xdr:nvSpPr>
        <xdr:cNvPr id="21" name="WordArt 9"/>
        <xdr:cNvSpPr>
          <a:spLocks/>
        </xdr:cNvSpPr>
      </xdr:nvSpPr>
      <xdr:spPr>
        <a:xfrm>
          <a:off x="5191125" y="264795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257175</xdr:rowOff>
    </xdr:to>
    <xdr:sp>
      <xdr:nvSpPr>
        <xdr:cNvPr id="22" name="WordArt 11"/>
        <xdr:cNvSpPr>
          <a:spLocks/>
        </xdr:cNvSpPr>
      </xdr:nvSpPr>
      <xdr:spPr>
        <a:xfrm>
          <a:off x="5191125" y="265747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257175</xdr:rowOff>
    </xdr:to>
    <xdr:sp>
      <xdr:nvSpPr>
        <xdr:cNvPr id="23" name="WordArt 9"/>
        <xdr:cNvSpPr>
          <a:spLocks/>
        </xdr:cNvSpPr>
      </xdr:nvSpPr>
      <xdr:spPr>
        <a:xfrm>
          <a:off x="5191125" y="264795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257175</xdr:rowOff>
    </xdr:to>
    <xdr:sp>
      <xdr:nvSpPr>
        <xdr:cNvPr id="24" name="WordArt 11"/>
        <xdr:cNvSpPr>
          <a:spLocks/>
        </xdr:cNvSpPr>
      </xdr:nvSpPr>
      <xdr:spPr>
        <a:xfrm>
          <a:off x="5191125" y="265747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257175</xdr:rowOff>
    </xdr:to>
    <xdr:sp>
      <xdr:nvSpPr>
        <xdr:cNvPr id="25" name="WordArt 9"/>
        <xdr:cNvSpPr>
          <a:spLocks/>
        </xdr:cNvSpPr>
      </xdr:nvSpPr>
      <xdr:spPr>
        <a:xfrm>
          <a:off x="5191125" y="13620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257175</xdr:rowOff>
    </xdr:to>
    <xdr:sp>
      <xdr:nvSpPr>
        <xdr:cNvPr id="26" name="WordArt 11"/>
        <xdr:cNvSpPr>
          <a:spLocks/>
        </xdr:cNvSpPr>
      </xdr:nvSpPr>
      <xdr:spPr>
        <a:xfrm>
          <a:off x="5191125" y="13716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257175</xdr:rowOff>
    </xdr:to>
    <xdr:sp>
      <xdr:nvSpPr>
        <xdr:cNvPr id="27" name="WordArt 9"/>
        <xdr:cNvSpPr>
          <a:spLocks/>
        </xdr:cNvSpPr>
      </xdr:nvSpPr>
      <xdr:spPr>
        <a:xfrm>
          <a:off x="5191125" y="13620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257175</xdr:rowOff>
    </xdr:to>
    <xdr:sp>
      <xdr:nvSpPr>
        <xdr:cNvPr id="28" name="WordArt 11"/>
        <xdr:cNvSpPr>
          <a:spLocks/>
        </xdr:cNvSpPr>
      </xdr:nvSpPr>
      <xdr:spPr>
        <a:xfrm>
          <a:off x="5191125" y="13716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16</xdr:row>
      <xdr:rowOff>257175</xdr:rowOff>
    </xdr:to>
    <xdr:sp>
      <xdr:nvSpPr>
        <xdr:cNvPr id="29" name="WordArt 9"/>
        <xdr:cNvSpPr>
          <a:spLocks/>
        </xdr:cNvSpPr>
      </xdr:nvSpPr>
      <xdr:spPr>
        <a:xfrm>
          <a:off x="5191125" y="316230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16</xdr:row>
      <xdr:rowOff>57150</xdr:rowOff>
    </xdr:from>
    <xdr:to>
      <xdr:col>5</xdr:col>
      <xdr:colOff>0</xdr:colOff>
      <xdr:row>16</xdr:row>
      <xdr:rowOff>257175</xdr:rowOff>
    </xdr:to>
    <xdr:sp>
      <xdr:nvSpPr>
        <xdr:cNvPr id="30" name="WordArt 11"/>
        <xdr:cNvSpPr>
          <a:spLocks/>
        </xdr:cNvSpPr>
      </xdr:nvSpPr>
      <xdr:spPr>
        <a:xfrm>
          <a:off x="5191125" y="31718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16</xdr:row>
      <xdr:rowOff>257175</xdr:rowOff>
    </xdr:to>
    <xdr:sp>
      <xdr:nvSpPr>
        <xdr:cNvPr id="31" name="WordArt 9"/>
        <xdr:cNvSpPr>
          <a:spLocks/>
        </xdr:cNvSpPr>
      </xdr:nvSpPr>
      <xdr:spPr>
        <a:xfrm>
          <a:off x="5191125" y="316230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16</xdr:row>
      <xdr:rowOff>57150</xdr:rowOff>
    </xdr:from>
    <xdr:to>
      <xdr:col>5</xdr:col>
      <xdr:colOff>0</xdr:colOff>
      <xdr:row>16</xdr:row>
      <xdr:rowOff>257175</xdr:rowOff>
    </xdr:to>
    <xdr:sp>
      <xdr:nvSpPr>
        <xdr:cNvPr id="32" name="WordArt 11"/>
        <xdr:cNvSpPr>
          <a:spLocks/>
        </xdr:cNvSpPr>
      </xdr:nvSpPr>
      <xdr:spPr>
        <a:xfrm>
          <a:off x="5191125" y="31718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257175</xdr:rowOff>
    </xdr:to>
    <xdr:sp>
      <xdr:nvSpPr>
        <xdr:cNvPr id="33" name="WordArt 9"/>
        <xdr:cNvSpPr>
          <a:spLocks/>
        </xdr:cNvSpPr>
      </xdr:nvSpPr>
      <xdr:spPr>
        <a:xfrm>
          <a:off x="5191125" y="161925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257175</xdr:rowOff>
    </xdr:to>
    <xdr:sp>
      <xdr:nvSpPr>
        <xdr:cNvPr id="34" name="WordArt 11"/>
        <xdr:cNvSpPr>
          <a:spLocks/>
        </xdr:cNvSpPr>
      </xdr:nvSpPr>
      <xdr:spPr>
        <a:xfrm>
          <a:off x="5191125" y="162877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257175</xdr:rowOff>
    </xdr:to>
    <xdr:sp>
      <xdr:nvSpPr>
        <xdr:cNvPr id="35" name="WordArt 9"/>
        <xdr:cNvSpPr>
          <a:spLocks/>
        </xdr:cNvSpPr>
      </xdr:nvSpPr>
      <xdr:spPr>
        <a:xfrm>
          <a:off x="5191125" y="1619250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257175</xdr:rowOff>
    </xdr:to>
    <xdr:sp>
      <xdr:nvSpPr>
        <xdr:cNvPr id="36" name="WordArt 11"/>
        <xdr:cNvSpPr>
          <a:spLocks/>
        </xdr:cNvSpPr>
      </xdr:nvSpPr>
      <xdr:spPr>
        <a:xfrm>
          <a:off x="5191125" y="162877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257175</xdr:rowOff>
    </xdr:to>
    <xdr:sp>
      <xdr:nvSpPr>
        <xdr:cNvPr id="37" name="WordArt 9"/>
        <xdr:cNvSpPr>
          <a:spLocks/>
        </xdr:cNvSpPr>
      </xdr:nvSpPr>
      <xdr:spPr>
        <a:xfrm>
          <a:off x="5191125" y="290512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15</xdr:row>
      <xdr:rowOff>57150</xdr:rowOff>
    </xdr:from>
    <xdr:to>
      <xdr:col>5</xdr:col>
      <xdr:colOff>0</xdr:colOff>
      <xdr:row>15</xdr:row>
      <xdr:rowOff>257175</xdr:rowOff>
    </xdr:to>
    <xdr:sp>
      <xdr:nvSpPr>
        <xdr:cNvPr id="38" name="WordArt 11"/>
        <xdr:cNvSpPr>
          <a:spLocks/>
        </xdr:cNvSpPr>
      </xdr:nvSpPr>
      <xdr:spPr>
        <a:xfrm>
          <a:off x="5191125" y="291465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257175</xdr:rowOff>
    </xdr:to>
    <xdr:sp>
      <xdr:nvSpPr>
        <xdr:cNvPr id="39" name="WordArt 9"/>
        <xdr:cNvSpPr>
          <a:spLocks/>
        </xdr:cNvSpPr>
      </xdr:nvSpPr>
      <xdr:spPr>
        <a:xfrm>
          <a:off x="5191125" y="290512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15</xdr:row>
      <xdr:rowOff>57150</xdr:rowOff>
    </xdr:from>
    <xdr:to>
      <xdr:col>5</xdr:col>
      <xdr:colOff>0</xdr:colOff>
      <xdr:row>15</xdr:row>
      <xdr:rowOff>257175</xdr:rowOff>
    </xdr:to>
    <xdr:sp>
      <xdr:nvSpPr>
        <xdr:cNvPr id="40" name="WordArt 11"/>
        <xdr:cNvSpPr>
          <a:spLocks/>
        </xdr:cNvSpPr>
      </xdr:nvSpPr>
      <xdr:spPr>
        <a:xfrm>
          <a:off x="5191125" y="291465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257175</xdr:rowOff>
    </xdr:to>
    <xdr:sp>
      <xdr:nvSpPr>
        <xdr:cNvPr id="41" name="WordArt 9"/>
        <xdr:cNvSpPr>
          <a:spLocks/>
        </xdr:cNvSpPr>
      </xdr:nvSpPr>
      <xdr:spPr>
        <a:xfrm>
          <a:off x="5191125" y="23907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257175</xdr:rowOff>
    </xdr:to>
    <xdr:sp>
      <xdr:nvSpPr>
        <xdr:cNvPr id="42" name="WordArt 11"/>
        <xdr:cNvSpPr>
          <a:spLocks/>
        </xdr:cNvSpPr>
      </xdr:nvSpPr>
      <xdr:spPr>
        <a:xfrm>
          <a:off x="5191125" y="24003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257175</xdr:rowOff>
    </xdr:to>
    <xdr:sp>
      <xdr:nvSpPr>
        <xdr:cNvPr id="43" name="WordArt 9"/>
        <xdr:cNvSpPr>
          <a:spLocks/>
        </xdr:cNvSpPr>
      </xdr:nvSpPr>
      <xdr:spPr>
        <a:xfrm>
          <a:off x="5191125" y="23907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257175</xdr:rowOff>
    </xdr:to>
    <xdr:sp>
      <xdr:nvSpPr>
        <xdr:cNvPr id="44" name="WordArt 11"/>
        <xdr:cNvSpPr>
          <a:spLocks/>
        </xdr:cNvSpPr>
      </xdr:nvSpPr>
      <xdr:spPr>
        <a:xfrm>
          <a:off x="5191125" y="24003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18</xdr:row>
      <xdr:rowOff>47625</xdr:rowOff>
    </xdr:from>
    <xdr:to>
      <xdr:col>5</xdr:col>
      <xdr:colOff>0</xdr:colOff>
      <xdr:row>18</xdr:row>
      <xdr:rowOff>266700</xdr:rowOff>
    </xdr:to>
    <xdr:sp>
      <xdr:nvSpPr>
        <xdr:cNvPr id="45" name="WordArt 9"/>
        <xdr:cNvSpPr>
          <a:spLocks/>
        </xdr:cNvSpPr>
      </xdr:nvSpPr>
      <xdr:spPr>
        <a:xfrm>
          <a:off x="5191125" y="36766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18</xdr:row>
      <xdr:rowOff>57150</xdr:rowOff>
    </xdr:from>
    <xdr:to>
      <xdr:col>5</xdr:col>
      <xdr:colOff>0</xdr:colOff>
      <xdr:row>18</xdr:row>
      <xdr:rowOff>266700</xdr:rowOff>
    </xdr:to>
    <xdr:sp>
      <xdr:nvSpPr>
        <xdr:cNvPr id="46" name="WordArt 11"/>
        <xdr:cNvSpPr>
          <a:spLocks/>
        </xdr:cNvSpPr>
      </xdr:nvSpPr>
      <xdr:spPr>
        <a:xfrm>
          <a:off x="5191125" y="36861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18</xdr:row>
      <xdr:rowOff>47625</xdr:rowOff>
    </xdr:from>
    <xdr:to>
      <xdr:col>5</xdr:col>
      <xdr:colOff>0</xdr:colOff>
      <xdr:row>18</xdr:row>
      <xdr:rowOff>266700</xdr:rowOff>
    </xdr:to>
    <xdr:sp>
      <xdr:nvSpPr>
        <xdr:cNvPr id="47" name="WordArt 9"/>
        <xdr:cNvSpPr>
          <a:spLocks/>
        </xdr:cNvSpPr>
      </xdr:nvSpPr>
      <xdr:spPr>
        <a:xfrm>
          <a:off x="5191125" y="36766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18</xdr:row>
      <xdr:rowOff>57150</xdr:rowOff>
    </xdr:from>
    <xdr:to>
      <xdr:col>5</xdr:col>
      <xdr:colOff>0</xdr:colOff>
      <xdr:row>18</xdr:row>
      <xdr:rowOff>266700</xdr:rowOff>
    </xdr:to>
    <xdr:sp>
      <xdr:nvSpPr>
        <xdr:cNvPr id="48" name="WordArt 11"/>
        <xdr:cNvSpPr>
          <a:spLocks/>
        </xdr:cNvSpPr>
      </xdr:nvSpPr>
      <xdr:spPr>
        <a:xfrm>
          <a:off x="5191125" y="3686175"/>
          <a:ext cx="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" name="WordArt 9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0" name="WordArt 11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1" name="WordArt 9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2" name="WordArt 11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3" name="WordArt 9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4" name="WordArt 11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5" name="WordArt 9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6" name="WordArt 11"/>
        <xdr:cNvSpPr>
          <a:spLocks/>
        </xdr:cNvSpPr>
      </xdr:nvSpPr>
      <xdr:spPr>
        <a:xfrm>
          <a:off x="5191125" y="4429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1</xdr:row>
      <xdr:rowOff>95250</xdr:rowOff>
    </xdr:from>
    <xdr:to>
      <xdr:col>6</xdr:col>
      <xdr:colOff>133350</xdr:colOff>
      <xdr:row>4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666750" y="295275"/>
          <a:ext cx="5848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Mēneša Amatieru Čempions</a:t>
          </a:r>
        </a:p>
      </xdr:txBody>
    </xdr:sp>
    <xdr:clientData/>
  </xdr:twoCellAnchor>
  <xdr:twoCellAnchor>
    <xdr:from>
      <xdr:col>6</xdr:col>
      <xdr:colOff>38100</xdr:colOff>
      <xdr:row>5</xdr:row>
      <xdr:rowOff>0</xdr:rowOff>
    </xdr:from>
    <xdr:to>
      <xdr:col>7</xdr:col>
      <xdr:colOff>257175</xdr:colOff>
      <xdr:row>14</xdr:row>
      <xdr:rowOff>190500</xdr:rowOff>
    </xdr:to>
    <xdr:sp>
      <xdr:nvSpPr>
        <xdr:cNvPr id="2" name="AutoShape 6"/>
        <xdr:cNvSpPr>
          <a:spLocks/>
        </xdr:cNvSpPr>
      </xdr:nvSpPr>
      <xdr:spPr>
        <a:xfrm rot="16200000">
          <a:off x="6419850" y="981075"/>
          <a:ext cx="866775" cy="26193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238125</xdr:rowOff>
    </xdr:from>
    <xdr:to>
      <xdr:col>7</xdr:col>
      <xdr:colOff>247650</xdr:colOff>
      <xdr:row>18</xdr:row>
      <xdr:rowOff>200025</xdr:rowOff>
    </xdr:to>
    <xdr:sp>
      <xdr:nvSpPr>
        <xdr:cNvPr id="3" name="AutoShape 5"/>
        <xdr:cNvSpPr>
          <a:spLocks/>
        </xdr:cNvSpPr>
      </xdr:nvSpPr>
      <xdr:spPr>
        <a:xfrm rot="16200000">
          <a:off x="6410325" y="2790825"/>
          <a:ext cx="866775" cy="1990725"/>
        </a:xfrm>
        <a:prstGeom prst="curvedUpArrow">
          <a:avLst>
            <a:gd name="adj" fmla="val 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14</xdr:row>
      <xdr:rowOff>219075</xdr:rowOff>
    </xdr:to>
    <xdr:sp>
      <xdr:nvSpPr>
        <xdr:cNvPr id="4" name="AutoShape 7"/>
        <xdr:cNvSpPr>
          <a:spLocks/>
        </xdr:cNvSpPr>
      </xdr:nvSpPr>
      <xdr:spPr>
        <a:xfrm rot="5400000" flipH="1">
          <a:off x="0" y="981075"/>
          <a:ext cx="904875" cy="26479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238125</xdr:rowOff>
    </xdr:from>
    <xdr:to>
      <xdr:col>1</xdr:col>
      <xdr:colOff>0</xdr:colOff>
      <xdr:row>18</xdr:row>
      <xdr:rowOff>180975</xdr:rowOff>
    </xdr:to>
    <xdr:sp>
      <xdr:nvSpPr>
        <xdr:cNvPr id="5" name="AutoShape 8"/>
        <xdr:cNvSpPr>
          <a:spLocks/>
        </xdr:cNvSpPr>
      </xdr:nvSpPr>
      <xdr:spPr>
        <a:xfrm rot="5400000" flipH="1">
          <a:off x="0" y="2790825"/>
          <a:ext cx="904875" cy="1971675"/>
        </a:xfrm>
        <a:prstGeom prst="curvedUpArrow">
          <a:avLst>
            <a:gd name="adj" fmla="val 5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25</xdr:row>
      <xdr:rowOff>85725</xdr:rowOff>
    </xdr:from>
    <xdr:to>
      <xdr:col>5</xdr:col>
      <xdr:colOff>533400</xdr:colOff>
      <xdr:row>28</xdr:row>
      <xdr:rowOff>123825</xdr:rowOff>
    </xdr:to>
    <xdr:sp>
      <xdr:nvSpPr>
        <xdr:cNvPr id="6" name="WordArt 9"/>
        <xdr:cNvSpPr>
          <a:spLocks/>
        </xdr:cNvSpPr>
      </xdr:nvSpPr>
      <xdr:spPr>
        <a:xfrm>
          <a:off x="981075" y="6477000"/>
          <a:ext cx="5267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Oktobris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47625</xdr:rowOff>
    </xdr:from>
    <xdr:to>
      <xdr:col>9</xdr:col>
      <xdr:colOff>0</xdr:colOff>
      <xdr:row>8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8382000" y="1152525"/>
          <a:ext cx="0" cy="1905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9</xdr:col>
      <xdr:colOff>0</xdr:colOff>
      <xdr:row>8</xdr:row>
      <xdr:rowOff>57150</xdr:rowOff>
    </xdr:from>
    <xdr:to>
      <xdr:col>9</xdr:col>
      <xdr:colOff>0</xdr:colOff>
      <xdr:row>8</xdr:row>
      <xdr:rowOff>238125</xdr:rowOff>
    </xdr:to>
    <xdr:sp>
      <xdr:nvSpPr>
        <xdr:cNvPr id="2" name="WordArt 2"/>
        <xdr:cNvSpPr>
          <a:spLocks/>
        </xdr:cNvSpPr>
      </xdr:nvSpPr>
      <xdr:spPr>
        <a:xfrm>
          <a:off x="8382000" y="1162050"/>
          <a:ext cx="0" cy="1809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 editAs="absolute">
    <xdr:from>
      <xdr:col>1</xdr:col>
      <xdr:colOff>523875</xdr:colOff>
      <xdr:row>1</xdr:row>
      <xdr:rowOff>0</xdr:rowOff>
    </xdr:from>
    <xdr:to>
      <xdr:col>6</xdr:col>
      <xdr:colOff>381000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1133475" y="47625"/>
          <a:ext cx="54387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0" dir="-5400000" sy="50000" kx="-2453608" algn="b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Mēneša Amatieru Čempions</a:t>
          </a:r>
        </a:p>
      </xdr:txBody>
    </xdr:sp>
    <xdr:clientData/>
  </xdr:twoCellAnchor>
  <xdr:twoCellAnchor editAs="absolute">
    <xdr:from>
      <xdr:col>0</xdr:col>
      <xdr:colOff>333375</xdr:colOff>
      <xdr:row>4</xdr:row>
      <xdr:rowOff>38100</xdr:rowOff>
    </xdr:from>
    <xdr:to>
      <xdr:col>9</xdr:col>
      <xdr:colOff>9525</xdr:colOff>
      <xdr:row>7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333375" y="571500"/>
          <a:ext cx="80581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0" dir="-5400000" sy="50000" kx="-2453608" algn="b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Reitings Grand Finālam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showOutlineSymbols="0" view="pageBreakPreview" zoomScale="75" zoomScaleNormal="70" zoomScaleSheetLayoutView="75" zoomScalePageLayoutView="0" workbookViewId="0" topLeftCell="A1">
      <selection activeCell="Q11" sqref="Q11"/>
    </sheetView>
  </sheetViews>
  <sheetFormatPr defaultColWidth="9.140625" defaultRowHeight="12.75" outlineLevelCol="1"/>
  <cols>
    <col min="1" max="1" width="9.421875" style="2" bestFit="1" customWidth="1"/>
    <col min="2" max="2" width="44.8515625" style="0" bestFit="1" customWidth="1"/>
    <col min="3" max="3" width="11.57421875" style="2" bestFit="1" customWidth="1" outlineLevel="1"/>
    <col min="4" max="4" width="12.00390625" style="13" bestFit="1" customWidth="1" collapsed="1"/>
    <col min="5" max="7" width="8.00390625" style="13" customWidth="1" outlineLevel="1"/>
    <col min="8" max="8" width="7.8515625" style="13" customWidth="1" outlineLevel="1"/>
    <col min="9" max="9" width="8.00390625" style="13" customWidth="1" outlineLevel="1"/>
    <col min="10" max="10" width="10.00390625" style="13" bestFit="1" customWidth="1"/>
    <col min="11" max="12" width="9.7109375" style="2" customWidth="1"/>
    <col min="13" max="13" width="11.00390625" style="2" customWidth="1"/>
    <col min="14" max="14" width="11.57421875" style="2" customWidth="1"/>
    <col min="15" max="15" width="9.140625" style="0" hidden="1" customWidth="1"/>
    <col min="16" max="16" width="3.7109375" style="0" customWidth="1"/>
    <col min="17" max="17" width="9.28125" style="0" bestFit="1" customWidth="1"/>
    <col min="18" max="18" width="37.421875" style="0" bestFit="1" customWidth="1"/>
    <col min="19" max="19" width="12.57421875" style="0" bestFit="1" customWidth="1"/>
    <col min="20" max="20" width="19.140625" style="0" bestFit="1" customWidth="1"/>
  </cols>
  <sheetData>
    <row r="1" ht="42" customHeight="1"/>
    <row r="2" spans="19:20" ht="17.25" customHeight="1" thickBot="1">
      <c r="S2" s="2"/>
      <c r="T2" s="2"/>
    </row>
    <row r="3" spans="1:14" ht="42" customHeight="1" thickBot="1">
      <c r="A3" s="58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12</v>
      </c>
      <c r="L3" s="59" t="s">
        <v>10</v>
      </c>
      <c r="M3" s="60" t="s">
        <v>13</v>
      </c>
      <c r="N3" s="61" t="s">
        <v>11</v>
      </c>
    </row>
    <row r="4" spans="1:15" s="28" customFormat="1" ht="27" customHeight="1">
      <c r="A4" s="62">
        <v>1</v>
      </c>
      <c r="B4" s="56" t="str">
        <f>Rezultāti!B13</f>
        <v>Artūrs Stuģis</v>
      </c>
      <c r="C4" s="95" t="str">
        <f>Rezultāti!C13</f>
        <v>05B</v>
      </c>
      <c r="D4" s="95">
        <f>Rezultāti!D13</f>
        <v>8</v>
      </c>
      <c r="E4" s="95">
        <f>Rezultāti!E13</f>
        <v>241</v>
      </c>
      <c r="F4" s="95">
        <f>Rezultāti!F13</f>
        <v>253</v>
      </c>
      <c r="G4" s="95">
        <f>Rezultāti!G13</f>
        <v>273</v>
      </c>
      <c r="H4" s="95">
        <f>Rezultāti!H13</f>
        <v>276</v>
      </c>
      <c r="I4" s="95">
        <f>Rezultāti!I13</f>
        <v>217</v>
      </c>
      <c r="J4" s="95">
        <f>Rezultāti!J13</f>
        <v>1260</v>
      </c>
      <c r="K4" s="95">
        <f>Rezultāti!K13</f>
        <v>40</v>
      </c>
      <c r="L4" s="95">
        <f>Rezultāti!L13</f>
        <v>1300</v>
      </c>
      <c r="M4" s="95">
        <f>Rezultāti!M13</f>
        <v>252</v>
      </c>
      <c r="N4" s="65">
        <f>L4-L9</f>
        <v>203</v>
      </c>
      <c r="O4" s="150" t="s">
        <v>17</v>
      </c>
    </row>
    <row r="5" spans="1:15" s="28" customFormat="1" ht="27" customHeight="1">
      <c r="A5" s="63">
        <v>2</v>
      </c>
      <c r="B5" s="56" t="str">
        <f>Rezultāti!B30</f>
        <v>Toms Blumbergs</v>
      </c>
      <c r="C5" s="95" t="str">
        <f>Rezultāti!C30</f>
        <v>14A</v>
      </c>
      <c r="D5" s="95">
        <f>Rezultāti!D30</f>
        <v>5</v>
      </c>
      <c r="E5" s="95">
        <f>Rezultāti!E30</f>
        <v>238</v>
      </c>
      <c r="F5" s="95">
        <f>Rezultāti!F30</f>
        <v>195</v>
      </c>
      <c r="G5" s="95">
        <f>Rezultāti!G30</f>
        <v>217</v>
      </c>
      <c r="H5" s="95">
        <f>Rezultāti!H30</f>
        <v>264</v>
      </c>
      <c r="I5" s="95">
        <f>Rezultāti!I30</f>
        <v>300</v>
      </c>
      <c r="J5" s="95">
        <f>Rezultāti!J30</f>
        <v>1214</v>
      </c>
      <c r="K5" s="95">
        <f>Rezultāti!K30</f>
        <v>25</v>
      </c>
      <c r="L5" s="95">
        <f>Rezultāti!L30</f>
        <v>1239</v>
      </c>
      <c r="M5" s="95">
        <f>Rezultāti!M30</f>
        <v>242.8</v>
      </c>
      <c r="N5" s="66">
        <f>L5-L9</f>
        <v>142</v>
      </c>
      <c r="O5" s="150"/>
    </row>
    <row r="6" spans="1:15" s="28" customFormat="1" ht="27" customHeight="1">
      <c r="A6" s="63">
        <v>3</v>
      </c>
      <c r="B6" s="56" t="str">
        <f>Rezultāti!B19</f>
        <v>Maksims Čerņakovs</v>
      </c>
      <c r="C6" s="95" t="str">
        <f>Rezultāti!C19</f>
        <v>08B</v>
      </c>
      <c r="D6" s="95">
        <f>Rezultāti!D19</f>
        <v>8</v>
      </c>
      <c r="E6" s="95">
        <f>Rezultāti!E19</f>
        <v>186</v>
      </c>
      <c r="F6" s="95">
        <f>Rezultāti!F19</f>
        <v>187</v>
      </c>
      <c r="G6" s="95">
        <f>Rezultāti!G19</f>
        <v>297</v>
      </c>
      <c r="H6" s="95">
        <f>Rezultāti!H19</f>
        <v>241</v>
      </c>
      <c r="I6" s="95">
        <f>Rezultāti!I19</f>
        <v>242</v>
      </c>
      <c r="J6" s="95">
        <f>Rezultāti!J19</f>
        <v>1153</v>
      </c>
      <c r="K6" s="95">
        <f>Rezultāti!K19</f>
        <v>40</v>
      </c>
      <c r="L6" s="95">
        <f>Rezultāti!L19</f>
        <v>1193</v>
      </c>
      <c r="M6" s="95">
        <f>Rezultāti!M19</f>
        <v>230.6</v>
      </c>
      <c r="N6" s="67">
        <f>L6-L9</f>
        <v>96</v>
      </c>
      <c r="O6" s="150"/>
    </row>
    <row r="7" spans="1:15" s="28" customFormat="1" ht="27" customHeight="1">
      <c r="A7" s="63">
        <v>4</v>
      </c>
      <c r="B7" s="56" t="str">
        <f>Rezultāti!B11</f>
        <v>Ilmars Elijass</v>
      </c>
      <c r="C7" s="95" t="str">
        <f>Rezultāti!C11</f>
        <v>04B</v>
      </c>
      <c r="D7" s="95">
        <f>Rezultāti!D11</f>
        <v>8</v>
      </c>
      <c r="E7" s="95">
        <f>Rezultāti!E11</f>
        <v>170</v>
      </c>
      <c r="F7" s="95">
        <f>Rezultāti!F11</f>
        <v>242</v>
      </c>
      <c r="G7" s="95">
        <f>Rezultāti!G11</f>
        <v>160</v>
      </c>
      <c r="H7" s="95">
        <f>Rezultāti!H11</f>
        <v>242</v>
      </c>
      <c r="I7" s="95">
        <f>Rezultāti!I11</f>
        <v>300</v>
      </c>
      <c r="J7" s="95">
        <f>Rezultāti!J11</f>
        <v>1114</v>
      </c>
      <c r="K7" s="95">
        <f>Rezultāti!K11</f>
        <v>40</v>
      </c>
      <c r="L7" s="95">
        <f>Rezultāti!L11</f>
        <v>1154</v>
      </c>
      <c r="M7" s="95">
        <f>Rezultāti!M11</f>
        <v>222.8</v>
      </c>
      <c r="N7" s="67">
        <f>L7-L9</f>
        <v>57</v>
      </c>
      <c r="O7" s="150"/>
    </row>
    <row r="8" spans="1:15" s="28" customFormat="1" ht="27" customHeight="1">
      <c r="A8" s="62">
        <v>5</v>
      </c>
      <c r="B8" s="56" t="str">
        <f>Rezultāti!B25</f>
        <v>Edgars Poišs</v>
      </c>
      <c r="C8" s="95" t="str">
        <f>Rezultāti!C25</f>
        <v>11B</v>
      </c>
      <c r="D8" s="95">
        <f>Rezultāti!D25</f>
        <v>0</v>
      </c>
      <c r="E8" s="95">
        <f>Rezultāti!E25</f>
        <v>223</v>
      </c>
      <c r="F8" s="95">
        <f>Rezultāti!F25</f>
        <v>221</v>
      </c>
      <c r="G8" s="95">
        <f>Rezultāti!G25</f>
        <v>213</v>
      </c>
      <c r="H8" s="95">
        <f>Rezultāti!H25</f>
        <v>229</v>
      </c>
      <c r="I8" s="95">
        <f>Rezultāti!I25</f>
        <v>224</v>
      </c>
      <c r="J8" s="95">
        <f>Rezultāti!J25</f>
        <v>1110</v>
      </c>
      <c r="K8" s="95">
        <f>Rezultāti!K25</f>
        <v>0</v>
      </c>
      <c r="L8" s="95">
        <f>Rezultāti!L25</f>
        <v>1110</v>
      </c>
      <c r="M8" s="95">
        <f>Rezultāti!M25</f>
        <v>222</v>
      </c>
      <c r="N8" s="67">
        <f>L8-L9</f>
        <v>13</v>
      </c>
      <c r="O8" s="150"/>
    </row>
    <row r="9" spans="1:15" s="28" customFormat="1" ht="27" customHeight="1" thickBot="1">
      <c r="A9" s="64">
        <v>6</v>
      </c>
      <c r="B9" s="56" t="str">
        <f>Rezultāti!B20</f>
        <v>Nikolajs Tkacenko</v>
      </c>
      <c r="C9" s="95" t="str">
        <f>Rezultāti!C20</f>
        <v>09A</v>
      </c>
      <c r="D9" s="95">
        <f>Rezultāti!D20</f>
        <v>5</v>
      </c>
      <c r="E9" s="95">
        <f>Rezultāti!E20</f>
        <v>200</v>
      </c>
      <c r="F9" s="95">
        <f>Rezultāti!F20</f>
        <v>205</v>
      </c>
      <c r="G9" s="95">
        <f>Rezultāti!G20</f>
        <v>233</v>
      </c>
      <c r="H9" s="95">
        <f>Rezultāti!H20</f>
        <v>211</v>
      </c>
      <c r="I9" s="95">
        <f>Rezultāti!I20</f>
        <v>223</v>
      </c>
      <c r="J9" s="95">
        <f>Rezultāti!J20</f>
        <v>1072</v>
      </c>
      <c r="K9" s="95">
        <f>Rezultāti!K20</f>
        <v>25</v>
      </c>
      <c r="L9" s="95">
        <f>Rezultāti!L20</f>
        <v>1097</v>
      </c>
      <c r="M9" s="95">
        <f>Rezultāti!M20</f>
        <v>214.4</v>
      </c>
      <c r="N9" s="68">
        <v>0</v>
      </c>
      <c r="O9" s="150"/>
    </row>
    <row r="10" spans="1:15" s="28" customFormat="1" ht="27" customHeight="1" thickTop="1">
      <c r="A10" s="49">
        <v>7</v>
      </c>
      <c r="B10" s="56" t="str">
        <f>Rezultāti!B14</f>
        <v>Ivars Lauris</v>
      </c>
      <c r="C10" s="95" t="str">
        <f>Rezultāti!C14</f>
        <v>06A</v>
      </c>
      <c r="D10" s="95">
        <f>Rezultāti!D14</f>
        <v>0</v>
      </c>
      <c r="E10" s="95">
        <f>Rezultāti!E14</f>
        <v>228</v>
      </c>
      <c r="F10" s="95">
        <f>Rezultāti!F14</f>
        <v>188</v>
      </c>
      <c r="G10" s="95">
        <f>Rezultāti!G14</f>
        <v>243</v>
      </c>
      <c r="H10" s="95">
        <f>Rezultāti!H14</f>
        <v>205</v>
      </c>
      <c r="I10" s="95">
        <f>Rezultāti!I14</f>
        <v>230</v>
      </c>
      <c r="J10" s="95">
        <f>Rezultāti!J14</f>
        <v>1094</v>
      </c>
      <c r="K10" s="95">
        <f>Rezultāti!K14</f>
        <v>0</v>
      </c>
      <c r="L10" s="95">
        <f>Rezultāti!L14</f>
        <v>1094</v>
      </c>
      <c r="M10" s="95">
        <f>Rezultāti!M14</f>
        <v>218.8</v>
      </c>
      <c r="N10" s="50">
        <f>L10-L9</f>
        <v>-3</v>
      </c>
      <c r="O10" s="150"/>
    </row>
    <row r="11" spans="1:15" s="28" customFormat="1" ht="27" customHeight="1">
      <c r="A11" s="51">
        <v>8</v>
      </c>
      <c r="B11" s="56" t="str">
        <f>Rezultāti!B7</f>
        <v>Mārtiņš Lasmanis</v>
      </c>
      <c r="C11" s="95" t="str">
        <f>Rezultāti!C7</f>
        <v>02B</v>
      </c>
      <c r="D11" s="95">
        <f>Rezultāti!D7</f>
        <v>5</v>
      </c>
      <c r="E11" s="95">
        <f>Rezultāti!E7</f>
        <v>180</v>
      </c>
      <c r="F11" s="95">
        <f>Rezultāti!F7</f>
        <v>230</v>
      </c>
      <c r="G11" s="95">
        <f>Rezultāti!G7</f>
        <v>239</v>
      </c>
      <c r="H11" s="95">
        <f>Rezultāti!H7</f>
        <v>203</v>
      </c>
      <c r="I11" s="95">
        <f>Rezultāti!I7</f>
        <v>216</v>
      </c>
      <c r="J11" s="95">
        <f>Rezultāti!J7</f>
        <v>1068</v>
      </c>
      <c r="K11" s="95">
        <f>Rezultāti!K7</f>
        <v>25</v>
      </c>
      <c r="L11" s="95">
        <f>Rezultāti!L7</f>
        <v>1093</v>
      </c>
      <c r="M11" s="95">
        <f>Rezultāti!M7</f>
        <v>213.6</v>
      </c>
      <c r="N11" s="52">
        <f>L11-L9</f>
        <v>-4</v>
      </c>
      <c r="O11" s="150"/>
    </row>
    <row r="12" spans="1:15" s="28" customFormat="1" ht="27" customHeight="1">
      <c r="A12" s="51">
        <v>9</v>
      </c>
      <c r="B12" s="56" t="str">
        <f>Rezultāti!B22</f>
        <v>Kārlis Laņģis</v>
      </c>
      <c r="C12" s="95" t="str">
        <f>Rezultāti!C22</f>
        <v>10A</v>
      </c>
      <c r="D12" s="95">
        <f>Rezultāti!D22</f>
        <v>5</v>
      </c>
      <c r="E12" s="95">
        <f>Rezultāti!E22</f>
        <v>212</v>
      </c>
      <c r="F12" s="95">
        <f>Rezultāti!F22</f>
        <v>251</v>
      </c>
      <c r="G12" s="95">
        <f>Rezultāti!G22</f>
        <v>153</v>
      </c>
      <c r="H12" s="95">
        <f>Rezultāti!H22</f>
        <v>237</v>
      </c>
      <c r="I12" s="95">
        <f>Rezultāti!I22</f>
        <v>215</v>
      </c>
      <c r="J12" s="95">
        <f>Rezultāti!J22</f>
        <v>1068</v>
      </c>
      <c r="K12" s="95">
        <f>Rezultāti!K22</f>
        <v>25</v>
      </c>
      <c r="L12" s="95">
        <f>Rezultāti!L22</f>
        <v>1093</v>
      </c>
      <c r="M12" s="95">
        <f>Rezultāti!M22</f>
        <v>213.6</v>
      </c>
      <c r="N12" s="52">
        <f>L12-L9</f>
        <v>-4</v>
      </c>
      <c r="O12" s="150"/>
    </row>
    <row r="13" spans="1:15" s="28" customFormat="1" ht="27" customHeight="1">
      <c r="A13" s="51">
        <v>10</v>
      </c>
      <c r="B13" s="56" t="str">
        <f>Rezultāti!B9</f>
        <v>Evija Vende-Priekule</v>
      </c>
      <c r="C13" s="95" t="str">
        <f>Rezultāti!C9</f>
        <v>03B</v>
      </c>
      <c r="D13" s="95">
        <f>Rezultāti!D9</f>
        <v>0</v>
      </c>
      <c r="E13" s="95">
        <f>Rezultāti!E9</f>
        <v>235</v>
      </c>
      <c r="F13" s="95">
        <f>Rezultāti!F9</f>
        <v>169</v>
      </c>
      <c r="G13" s="95">
        <f>Rezultāti!G9</f>
        <v>268</v>
      </c>
      <c r="H13" s="95">
        <f>Rezultāti!H9</f>
        <v>210</v>
      </c>
      <c r="I13" s="95">
        <f>Rezultāti!I9</f>
        <v>207</v>
      </c>
      <c r="J13" s="95">
        <f>Rezultāti!J9</f>
        <v>1089</v>
      </c>
      <c r="K13" s="95">
        <f>Rezultāti!K9</f>
        <v>0</v>
      </c>
      <c r="L13" s="95">
        <f>Rezultāti!L9</f>
        <v>1089</v>
      </c>
      <c r="M13" s="95">
        <f>Rezultāti!M9</f>
        <v>217.8</v>
      </c>
      <c r="N13" s="52">
        <f>L13-L9</f>
        <v>-8</v>
      </c>
      <c r="O13" s="150"/>
    </row>
    <row r="14" spans="1:15" s="28" customFormat="1" ht="27" customHeight="1">
      <c r="A14" s="51">
        <v>11</v>
      </c>
      <c r="B14" s="56" t="str">
        <f>Rezultāti!B18</f>
        <v>Mārtiņš Bleja</v>
      </c>
      <c r="C14" s="95" t="str">
        <f>Rezultāti!C18</f>
        <v>08A</v>
      </c>
      <c r="D14" s="95">
        <f>Rezultāti!D18</f>
        <v>8</v>
      </c>
      <c r="E14" s="95">
        <f>Rezultāti!E18</f>
        <v>187</v>
      </c>
      <c r="F14" s="95">
        <f>Rezultāti!F18</f>
        <v>186</v>
      </c>
      <c r="G14" s="95">
        <f>Rezultāti!G18</f>
        <v>211</v>
      </c>
      <c r="H14" s="95">
        <f>Rezultāti!H18</f>
        <v>256</v>
      </c>
      <c r="I14" s="95">
        <f>Rezultāti!I18</f>
        <v>209</v>
      </c>
      <c r="J14" s="95">
        <f>Rezultāti!J18</f>
        <v>1049</v>
      </c>
      <c r="K14" s="95">
        <f>Rezultāti!K18</f>
        <v>40</v>
      </c>
      <c r="L14" s="95">
        <f>Rezultāti!L18</f>
        <v>1089</v>
      </c>
      <c r="M14" s="95">
        <f>Rezultāti!M18</f>
        <v>209.8</v>
      </c>
      <c r="N14" s="52">
        <f>L14-L9</f>
        <v>-8</v>
      </c>
      <c r="O14" s="150"/>
    </row>
    <row r="15" spans="1:15" s="28" customFormat="1" ht="27" customHeight="1">
      <c r="A15" s="51">
        <v>12</v>
      </c>
      <c r="B15" s="56" t="str">
        <f>Rezultāti!B29</f>
        <v>Rolands Landsbergs</v>
      </c>
      <c r="C15" s="95" t="str">
        <f>Rezultāti!C29</f>
        <v>13B</v>
      </c>
      <c r="D15" s="95">
        <f>Rezultāti!D29</f>
        <v>5</v>
      </c>
      <c r="E15" s="95">
        <f>Rezultāti!E29</f>
        <v>179</v>
      </c>
      <c r="F15" s="95">
        <f>Rezultāti!F29</f>
        <v>222</v>
      </c>
      <c r="G15" s="95">
        <f>Rezultāti!G29</f>
        <v>221</v>
      </c>
      <c r="H15" s="95">
        <f>Rezultāti!H29</f>
        <v>273</v>
      </c>
      <c r="I15" s="95">
        <f>Rezultāti!I29</f>
        <v>161</v>
      </c>
      <c r="J15" s="95">
        <f>Rezultāti!J29</f>
        <v>1056</v>
      </c>
      <c r="K15" s="95">
        <f>Rezultāti!K29</f>
        <v>25</v>
      </c>
      <c r="L15" s="95">
        <f>Rezultāti!L29</f>
        <v>1081</v>
      </c>
      <c r="M15" s="95">
        <f>Rezultāti!M29</f>
        <v>211.2</v>
      </c>
      <c r="N15" s="52">
        <f>L15-L9</f>
        <v>-16</v>
      </c>
      <c r="O15" s="150"/>
    </row>
    <row r="16" spans="1:15" s="28" customFormat="1" ht="27" customHeight="1">
      <c r="A16" s="51">
        <v>13</v>
      </c>
      <c r="B16" s="56" t="str">
        <f>Rezultāti!B12</f>
        <v>Juris Oļengovičs</v>
      </c>
      <c r="C16" s="95" t="str">
        <f>Rezultāti!C12</f>
        <v>05A</v>
      </c>
      <c r="D16" s="95">
        <f>Rezultāti!D12</f>
        <v>8</v>
      </c>
      <c r="E16" s="95">
        <f>Rezultāti!E12</f>
        <v>210</v>
      </c>
      <c r="F16" s="95">
        <f>Rezultāti!F12</f>
        <v>206</v>
      </c>
      <c r="G16" s="95">
        <f>Rezultāti!G12</f>
        <v>244</v>
      </c>
      <c r="H16" s="95">
        <f>Rezultāti!H12</f>
        <v>185</v>
      </c>
      <c r="I16" s="95">
        <f>Rezultāti!I12</f>
        <v>192</v>
      </c>
      <c r="J16" s="95">
        <f>Rezultāti!J12</f>
        <v>1037</v>
      </c>
      <c r="K16" s="95">
        <f>Rezultāti!K12</f>
        <v>40</v>
      </c>
      <c r="L16" s="95">
        <f>Rezultāti!L12</f>
        <v>1077</v>
      </c>
      <c r="M16" s="95">
        <f>Rezultāti!M12</f>
        <v>207.4</v>
      </c>
      <c r="N16" s="52">
        <f>L16-L9</f>
        <v>-20</v>
      </c>
      <c r="O16" s="150"/>
    </row>
    <row r="17" spans="1:15" s="28" customFormat="1" ht="27" customHeight="1">
      <c r="A17" s="51">
        <v>14</v>
      </c>
      <c r="B17" s="56" t="str">
        <f>Rezultāti!B8</f>
        <v>Elviss Volkops</v>
      </c>
      <c r="C17" s="95" t="str">
        <f>Rezultāti!C8</f>
        <v>03A</v>
      </c>
      <c r="D17" s="95">
        <f>Rezultāti!D8</f>
        <v>0</v>
      </c>
      <c r="E17" s="95">
        <f>Rezultāti!E8</f>
        <v>129</v>
      </c>
      <c r="F17" s="95">
        <f>Rezultāti!F8</f>
        <v>235</v>
      </c>
      <c r="G17" s="95">
        <f>Rezultāti!G8</f>
        <v>255</v>
      </c>
      <c r="H17" s="95">
        <f>Rezultāti!H8</f>
        <v>201</v>
      </c>
      <c r="I17" s="95">
        <f>Rezultāti!I8</f>
        <v>238</v>
      </c>
      <c r="J17" s="95">
        <f>Rezultāti!J8</f>
        <v>1058</v>
      </c>
      <c r="K17" s="95">
        <f>Rezultāti!K8</f>
        <v>0</v>
      </c>
      <c r="L17" s="95">
        <f>Rezultāti!L8</f>
        <v>1058</v>
      </c>
      <c r="M17" s="95">
        <f>Rezultāti!M8</f>
        <v>211.6</v>
      </c>
      <c r="N17" s="52">
        <f>L17-L9</f>
        <v>-39</v>
      </c>
      <c r="O17" s="150"/>
    </row>
    <row r="18" spans="1:15" s="28" customFormat="1" ht="27" customHeight="1">
      <c r="A18" s="51">
        <v>15</v>
      </c>
      <c r="B18" s="56" t="str">
        <f>Rezultāti!B23</f>
        <v>Dmitrijs Šapovalovs</v>
      </c>
      <c r="C18" s="95" t="str">
        <f>Rezultāti!C23</f>
        <v>10B</v>
      </c>
      <c r="D18" s="95">
        <f>Rezultāti!D23</f>
        <v>5</v>
      </c>
      <c r="E18" s="95">
        <f>Rezultāti!E23</f>
        <v>158</v>
      </c>
      <c r="F18" s="95">
        <f>Rezultāti!F23</f>
        <v>187</v>
      </c>
      <c r="G18" s="95">
        <f>Rezultāti!G23</f>
        <v>230</v>
      </c>
      <c r="H18" s="95">
        <f>Rezultāti!H23</f>
        <v>207</v>
      </c>
      <c r="I18" s="95">
        <f>Rezultāti!I23</f>
        <v>234</v>
      </c>
      <c r="J18" s="95">
        <f>Rezultāti!J23</f>
        <v>1016</v>
      </c>
      <c r="K18" s="95">
        <f>Rezultāti!K23</f>
        <v>25</v>
      </c>
      <c r="L18" s="95">
        <f>Rezultāti!L23</f>
        <v>1041</v>
      </c>
      <c r="M18" s="95">
        <f>Rezultāti!M23</f>
        <v>203.2</v>
      </c>
      <c r="N18" s="52">
        <f>L18-L9</f>
        <v>-56</v>
      </c>
      <c r="O18" s="150"/>
    </row>
    <row r="19" spans="1:19" s="28" customFormat="1" ht="27" customHeight="1">
      <c r="A19" s="51">
        <v>16</v>
      </c>
      <c r="B19" s="56" t="str">
        <f>Rezultāti!B17</f>
        <v>Dmitrijs Nikonovs</v>
      </c>
      <c r="C19" s="95" t="str">
        <f>Rezultāti!C17</f>
        <v>07B</v>
      </c>
      <c r="D19" s="95">
        <f>Rezultāti!D17</f>
        <v>5</v>
      </c>
      <c r="E19" s="95">
        <f>Rezultāti!E17</f>
        <v>268</v>
      </c>
      <c r="F19" s="95">
        <f>Rezultāti!F17</f>
        <v>218</v>
      </c>
      <c r="G19" s="95">
        <f>Rezultāti!G17</f>
        <v>171</v>
      </c>
      <c r="H19" s="95">
        <f>Rezultāti!H17</f>
        <v>158</v>
      </c>
      <c r="I19" s="95">
        <f>Rezultāti!I17</f>
        <v>200</v>
      </c>
      <c r="J19" s="95">
        <f>Rezultāti!J17</f>
        <v>1015</v>
      </c>
      <c r="K19" s="95">
        <f>Rezultāti!K17</f>
        <v>25</v>
      </c>
      <c r="L19" s="95">
        <f>Rezultāti!L17</f>
        <v>1040</v>
      </c>
      <c r="M19" s="95">
        <f>Rezultāti!M17</f>
        <v>203</v>
      </c>
      <c r="N19" s="52">
        <f>L19-L9</f>
        <v>-57</v>
      </c>
      <c r="O19" s="150"/>
      <c r="Q19"/>
      <c r="R19"/>
      <c r="S19"/>
    </row>
    <row r="20" spans="1:19" s="28" customFormat="1" ht="27" customHeight="1">
      <c r="A20" s="51">
        <v>17</v>
      </c>
      <c r="B20" s="56" t="str">
        <f>Rezultāti!B26</f>
        <v>Sigutis Briedis</v>
      </c>
      <c r="C20" s="95" t="str">
        <f>Rezultāti!C26</f>
        <v>12A</v>
      </c>
      <c r="D20" s="95">
        <f>Rezultāti!D26</f>
        <v>5</v>
      </c>
      <c r="E20" s="95">
        <f>Rezultāti!E26</f>
        <v>208</v>
      </c>
      <c r="F20" s="95">
        <f>Rezultāti!F26</f>
        <v>196</v>
      </c>
      <c r="G20" s="95">
        <f>Rezultāti!G26</f>
        <v>198</v>
      </c>
      <c r="H20" s="95">
        <f>Rezultāti!H26</f>
        <v>202</v>
      </c>
      <c r="I20" s="95">
        <f>Rezultāti!I26</f>
        <v>188</v>
      </c>
      <c r="J20" s="95">
        <f>Rezultāti!J26</f>
        <v>992</v>
      </c>
      <c r="K20" s="95">
        <f>Rezultāti!K26</f>
        <v>25</v>
      </c>
      <c r="L20" s="95">
        <f>Rezultāti!L26</f>
        <v>1017</v>
      </c>
      <c r="M20" s="95">
        <f>Rezultāti!M26</f>
        <v>198.4</v>
      </c>
      <c r="N20" s="52">
        <f>L20-L9</f>
        <v>-80</v>
      </c>
      <c r="O20" s="150"/>
      <c r="Q20"/>
      <c r="R20"/>
      <c r="S20"/>
    </row>
    <row r="21" spans="1:20" s="28" customFormat="1" ht="27" customHeight="1">
      <c r="A21" s="51">
        <v>18</v>
      </c>
      <c r="B21" s="56" t="str">
        <f>Rezultāti!B6</f>
        <v>Toms Pultraks</v>
      </c>
      <c r="C21" s="95" t="str">
        <f>Rezultāti!C6</f>
        <v>02A</v>
      </c>
      <c r="D21" s="95">
        <f>Rezultāti!D6</f>
        <v>0</v>
      </c>
      <c r="E21" s="95">
        <f>Rezultāti!E6</f>
        <v>198</v>
      </c>
      <c r="F21" s="95">
        <f>Rezultāti!F6</f>
        <v>221</v>
      </c>
      <c r="G21" s="95">
        <f>Rezultāti!G6</f>
        <v>167</v>
      </c>
      <c r="H21" s="95">
        <f>Rezultāti!H6</f>
        <v>222</v>
      </c>
      <c r="I21" s="95">
        <f>Rezultāti!I6</f>
        <v>206</v>
      </c>
      <c r="J21" s="95">
        <f>Rezultāti!J6</f>
        <v>1014</v>
      </c>
      <c r="K21" s="95">
        <f>Rezultāti!K6</f>
        <v>0</v>
      </c>
      <c r="L21" s="95">
        <f>Rezultāti!L6</f>
        <v>1014</v>
      </c>
      <c r="M21" s="95">
        <f>Rezultāti!M6</f>
        <v>202.8</v>
      </c>
      <c r="N21" s="52">
        <f>L21-L9</f>
        <v>-83</v>
      </c>
      <c r="O21" s="150"/>
      <c r="Q21"/>
      <c r="R21"/>
      <c r="S21"/>
      <c r="T21"/>
    </row>
    <row r="22" spans="1:20" s="28" customFormat="1" ht="27" customHeight="1">
      <c r="A22" s="51">
        <v>19</v>
      </c>
      <c r="B22" s="56" t="str">
        <f>Rezultāti!B27</f>
        <v>Sergejs Ļeonovs</v>
      </c>
      <c r="C22" s="95" t="str">
        <f>Rezultāti!C27</f>
        <v>12B</v>
      </c>
      <c r="D22" s="95">
        <f>Rezultāti!D27</f>
        <v>5</v>
      </c>
      <c r="E22" s="95">
        <f>Rezultāti!E27</f>
        <v>172</v>
      </c>
      <c r="F22" s="95">
        <f>Rezultāti!F27</f>
        <v>178</v>
      </c>
      <c r="G22" s="95">
        <f>Rezultāti!G27</f>
        <v>224</v>
      </c>
      <c r="H22" s="95">
        <f>Rezultāti!H27</f>
        <v>160</v>
      </c>
      <c r="I22" s="95">
        <f>Rezultāti!I27</f>
        <v>248</v>
      </c>
      <c r="J22" s="95">
        <f>Rezultāti!J27</f>
        <v>982</v>
      </c>
      <c r="K22" s="95">
        <f>Rezultāti!K27</f>
        <v>25</v>
      </c>
      <c r="L22" s="95">
        <f>Rezultāti!L27</f>
        <v>1007</v>
      </c>
      <c r="M22" s="95">
        <f>Rezultāti!M27</f>
        <v>196.4</v>
      </c>
      <c r="N22" s="52">
        <f>L22-L9</f>
        <v>-90</v>
      </c>
      <c r="O22" s="150"/>
      <c r="Q22"/>
      <c r="R22"/>
      <c r="S22"/>
      <c r="T22"/>
    </row>
    <row r="23" spans="1:20" s="28" customFormat="1" ht="27" customHeight="1">
      <c r="A23" s="51">
        <v>20</v>
      </c>
      <c r="B23" s="56" t="str">
        <f>Rezultāti!B15</f>
        <v>Vladislavs Saveljevs</v>
      </c>
      <c r="C23" s="95" t="str">
        <f>Rezultāti!C15</f>
        <v>06B</v>
      </c>
      <c r="D23" s="95">
        <f>Rezultāti!D15</f>
        <v>0</v>
      </c>
      <c r="E23" s="95">
        <f>Rezultāti!E15</f>
        <v>262</v>
      </c>
      <c r="F23" s="95">
        <f>Rezultāti!F15</f>
        <v>174</v>
      </c>
      <c r="G23" s="95">
        <f>Rezultāti!G15</f>
        <v>214</v>
      </c>
      <c r="H23" s="95">
        <f>Rezultāti!H15</f>
        <v>143</v>
      </c>
      <c r="I23" s="95">
        <f>Rezultāti!I15</f>
        <v>209</v>
      </c>
      <c r="J23" s="95">
        <f>Rezultāti!J15</f>
        <v>1002</v>
      </c>
      <c r="K23" s="95">
        <f>Rezultāti!K15</f>
        <v>0</v>
      </c>
      <c r="L23" s="95">
        <f>Rezultāti!L15</f>
        <v>1002</v>
      </c>
      <c r="M23" s="95">
        <f>Rezultāti!M15</f>
        <v>200.4</v>
      </c>
      <c r="N23" s="52">
        <f>L23-L9</f>
        <v>-95</v>
      </c>
      <c r="O23" s="150"/>
      <c r="Q23"/>
      <c r="R23"/>
      <c r="S23"/>
      <c r="T23"/>
    </row>
    <row r="24" spans="1:20" s="28" customFormat="1" ht="27" customHeight="1">
      <c r="A24" s="51">
        <v>21</v>
      </c>
      <c r="B24" s="56" t="str">
        <f>Rezultāti!B5</f>
        <v>Edgars Kočkins</v>
      </c>
      <c r="C24" s="95" t="str">
        <f>Rezultāti!C5</f>
        <v>01B</v>
      </c>
      <c r="D24" s="95">
        <f>Rezultāti!D5</f>
        <v>8</v>
      </c>
      <c r="E24" s="95">
        <f>Rezultāti!E5</f>
        <v>243</v>
      </c>
      <c r="F24" s="95">
        <f>Rezultāti!F5</f>
        <v>174</v>
      </c>
      <c r="G24" s="95">
        <f>Rezultāti!G5</f>
        <v>161</v>
      </c>
      <c r="H24" s="95">
        <f>Rezultāti!H5</f>
        <v>206</v>
      </c>
      <c r="I24" s="95">
        <f>Rezultāti!I5</f>
        <v>178</v>
      </c>
      <c r="J24" s="95">
        <f>Rezultāti!J5</f>
        <v>962</v>
      </c>
      <c r="K24" s="95">
        <f>Rezultāti!K5</f>
        <v>40</v>
      </c>
      <c r="L24" s="95">
        <f>Rezultāti!L5</f>
        <v>1002</v>
      </c>
      <c r="M24" s="95">
        <f>Rezultāti!M5</f>
        <v>192.4</v>
      </c>
      <c r="N24" s="52">
        <f>L24-L9</f>
        <v>-95</v>
      </c>
      <c r="O24" s="150"/>
      <c r="Q24"/>
      <c r="R24"/>
      <c r="S24"/>
      <c r="T24"/>
    </row>
    <row r="25" spans="1:20" s="28" customFormat="1" ht="27" customHeight="1">
      <c r="A25" s="51">
        <v>22</v>
      </c>
      <c r="B25" s="56" t="str">
        <f>Rezultāti!B16</f>
        <v>Eduards Kobiļuks</v>
      </c>
      <c r="C25" s="95" t="str">
        <f>Rezultāti!C16</f>
        <v>07A</v>
      </c>
      <c r="D25" s="95">
        <f>Rezultāti!D16</f>
        <v>5</v>
      </c>
      <c r="E25" s="95">
        <f>Rezultāti!E16</f>
        <v>206</v>
      </c>
      <c r="F25" s="95">
        <f>Rezultāti!F16</f>
        <v>250</v>
      </c>
      <c r="G25" s="95">
        <f>Rezultāti!G16</f>
        <v>187</v>
      </c>
      <c r="H25" s="95">
        <f>Rezultāti!H16</f>
        <v>155</v>
      </c>
      <c r="I25" s="95">
        <f>Rezultāti!I16</f>
        <v>165</v>
      </c>
      <c r="J25" s="95">
        <f>Rezultāti!J16</f>
        <v>963</v>
      </c>
      <c r="K25" s="95">
        <f>Rezultāti!K16</f>
        <v>25</v>
      </c>
      <c r="L25" s="95">
        <f>Rezultāti!L16</f>
        <v>988</v>
      </c>
      <c r="M25" s="95">
        <f>Rezultāti!M16</f>
        <v>192.6</v>
      </c>
      <c r="N25" s="52">
        <f>L25-L9</f>
        <v>-109</v>
      </c>
      <c r="O25" s="150"/>
      <c r="Q25"/>
      <c r="R25"/>
      <c r="S25"/>
      <c r="T25"/>
    </row>
    <row r="26" spans="1:20" s="28" customFormat="1" ht="27" customHeight="1">
      <c r="A26" s="51">
        <v>23</v>
      </c>
      <c r="B26" s="56" t="str">
        <f>Rezultāti!B21</f>
        <v>Jutris Bariss</v>
      </c>
      <c r="C26" s="95" t="str">
        <f>Rezultāti!C21</f>
        <v>09B</v>
      </c>
      <c r="D26" s="95">
        <f>Rezultāti!D21</f>
        <v>8</v>
      </c>
      <c r="E26" s="95">
        <f>Rezultāti!E21</f>
        <v>164</v>
      </c>
      <c r="F26" s="95">
        <f>Rezultāti!F21</f>
        <v>153</v>
      </c>
      <c r="G26" s="95">
        <f>Rezultāti!G21</f>
        <v>195</v>
      </c>
      <c r="H26" s="95">
        <f>Rezultāti!H21</f>
        <v>143</v>
      </c>
      <c r="I26" s="95">
        <f>Rezultāti!I21</f>
        <v>206</v>
      </c>
      <c r="J26" s="95">
        <f>Rezultāti!J21</f>
        <v>861</v>
      </c>
      <c r="K26" s="95">
        <f>Rezultāti!K21</f>
        <v>40</v>
      </c>
      <c r="L26" s="95">
        <f>Rezultāti!L21</f>
        <v>901</v>
      </c>
      <c r="M26" s="95">
        <f>Rezultāti!M21</f>
        <v>172.2</v>
      </c>
      <c r="N26" s="52">
        <f aca="true" t="shared" si="0" ref="N26:N38">L26-L9</f>
        <v>-196</v>
      </c>
      <c r="O26" s="150"/>
      <c r="Q26"/>
      <c r="R26"/>
      <c r="S26"/>
      <c r="T26"/>
    </row>
    <row r="27" spans="1:20" s="28" customFormat="1" ht="27" customHeight="1">
      <c r="A27" s="51">
        <v>24</v>
      </c>
      <c r="B27" s="56" t="str">
        <f>Rezultāti!B10</f>
        <v>Maksims Isajevs</v>
      </c>
      <c r="C27" s="95" t="str">
        <f>Rezultāti!C10</f>
        <v>04A</v>
      </c>
      <c r="D27" s="95">
        <f>Rezultāti!D10</f>
        <v>8</v>
      </c>
      <c r="E27" s="95">
        <f>Rezultāti!E10</f>
        <v>143</v>
      </c>
      <c r="F27" s="95">
        <f>Rezultāti!F10</f>
        <v>234</v>
      </c>
      <c r="G27" s="95">
        <f>Rezultāti!G10</f>
        <v>133</v>
      </c>
      <c r="H27" s="95">
        <f>Rezultāti!H10</f>
        <v>183</v>
      </c>
      <c r="I27" s="95">
        <f>Rezultāti!I10</f>
        <v>163</v>
      </c>
      <c r="J27" s="95">
        <f>Rezultāti!J10</f>
        <v>856</v>
      </c>
      <c r="K27" s="95">
        <f>Rezultāti!K10</f>
        <v>40</v>
      </c>
      <c r="L27" s="95">
        <f>Rezultāti!L10</f>
        <v>896</v>
      </c>
      <c r="M27" s="95">
        <f>Rezultāti!M10</f>
        <v>171.2</v>
      </c>
      <c r="N27" s="52">
        <f t="shared" si="0"/>
        <v>-198</v>
      </c>
      <c r="O27" s="150"/>
      <c r="Q27"/>
      <c r="R27"/>
      <c r="S27"/>
      <c r="T27"/>
    </row>
    <row r="28" spans="1:20" s="28" customFormat="1" ht="27" customHeight="1">
      <c r="A28" s="51">
        <v>25</v>
      </c>
      <c r="B28" s="56" t="str">
        <f>Rezultāti!B24</f>
        <v>Olga Morozova</v>
      </c>
      <c r="C28" s="95" t="str">
        <f>Rezultāti!C24</f>
        <v>11A</v>
      </c>
      <c r="D28" s="95">
        <f>Rezultāti!D24</f>
        <v>8</v>
      </c>
      <c r="E28" s="95">
        <f>Rezultāti!E24</f>
        <v>167</v>
      </c>
      <c r="F28" s="95">
        <f>Rezultāti!F24</f>
        <v>178</v>
      </c>
      <c r="G28" s="95">
        <f>Rezultāti!G24</f>
        <v>181</v>
      </c>
      <c r="H28" s="95">
        <f>Rezultāti!H24</f>
        <v>177</v>
      </c>
      <c r="I28" s="95">
        <f>Rezultāti!I24</f>
        <v>143</v>
      </c>
      <c r="J28" s="95">
        <f>Rezultāti!J24</f>
        <v>846</v>
      </c>
      <c r="K28" s="95">
        <f>Rezultāti!K24</f>
        <v>40</v>
      </c>
      <c r="L28" s="95">
        <f>Rezultāti!L24</f>
        <v>886</v>
      </c>
      <c r="M28" s="95">
        <f>Rezultāti!M24</f>
        <v>169.2</v>
      </c>
      <c r="N28" s="52">
        <f t="shared" si="0"/>
        <v>-207</v>
      </c>
      <c r="O28" s="96"/>
      <c r="Q28"/>
      <c r="R28"/>
      <c r="S28"/>
      <c r="T28"/>
    </row>
    <row r="29" spans="1:20" s="28" customFormat="1" ht="27" customHeight="1">
      <c r="A29" s="51">
        <v>26</v>
      </c>
      <c r="B29" s="56" t="str">
        <f>Rezultāti!B4</f>
        <v>Sanita Roze</v>
      </c>
      <c r="C29" s="95" t="str">
        <f>Rezultāti!C4</f>
        <v>01A</v>
      </c>
      <c r="D29" s="95">
        <f>Rezultāti!D4</f>
        <v>8</v>
      </c>
      <c r="E29" s="95">
        <f>Rezultāti!E4</f>
        <v>108</v>
      </c>
      <c r="F29" s="95">
        <f>Rezultāti!F4</f>
        <v>153</v>
      </c>
      <c r="G29" s="95">
        <f>Rezultāti!G4</f>
        <v>177</v>
      </c>
      <c r="H29" s="95">
        <f>Rezultāti!H4</f>
        <v>196</v>
      </c>
      <c r="I29" s="95">
        <f>Rezultāti!I4</f>
        <v>172</v>
      </c>
      <c r="J29" s="95">
        <f>Rezultāti!J4</f>
        <v>806</v>
      </c>
      <c r="K29" s="95">
        <f>Rezultāti!K4</f>
        <v>40</v>
      </c>
      <c r="L29" s="95">
        <f>Rezultāti!L4</f>
        <v>846</v>
      </c>
      <c r="M29" s="95">
        <f>Rezultāti!M4</f>
        <v>161.2</v>
      </c>
      <c r="N29" s="52">
        <f t="shared" si="0"/>
        <v>-247</v>
      </c>
      <c r="O29" s="96"/>
      <c r="Q29"/>
      <c r="R29"/>
      <c r="S29"/>
      <c r="T29"/>
    </row>
    <row r="30" spans="1:20" s="28" customFormat="1" ht="27" customHeight="1">
      <c r="A30" s="51">
        <v>27</v>
      </c>
      <c r="B30" s="56" t="str">
        <f>Rezultāti!B28</f>
        <v>Karina Petrova</v>
      </c>
      <c r="C30" s="95" t="str">
        <f>Rezultāti!C28</f>
        <v>13A</v>
      </c>
      <c r="D30" s="95">
        <f>Rezultāti!D28</f>
        <v>8</v>
      </c>
      <c r="E30" s="95">
        <f>Rezultāti!E28</f>
        <v>136</v>
      </c>
      <c r="F30" s="95">
        <f>Rezultāti!F28</f>
        <v>160</v>
      </c>
      <c r="G30" s="95">
        <f>Rezultāti!G28</f>
        <v>183</v>
      </c>
      <c r="H30" s="95">
        <f>Rezultāti!H28</f>
        <v>108</v>
      </c>
      <c r="I30" s="95">
        <f>Rezultāti!I28</f>
        <v>150</v>
      </c>
      <c r="J30" s="95">
        <f>Rezultāti!J28</f>
        <v>737</v>
      </c>
      <c r="K30" s="95">
        <f>Rezultāti!K28</f>
        <v>40</v>
      </c>
      <c r="L30" s="95">
        <f>Rezultāti!L28</f>
        <v>777</v>
      </c>
      <c r="M30" s="95">
        <f>Rezultāti!M28</f>
        <v>147.4</v>
      </c>
      <c r="N30" s="52">
        <f t="shared" si="0"/>
        <v>-312</v>
      </c>
      <c r="O30" s="96"/>
      <c r="Q30"/>
      <c r="R30"/>
      <c r="S30"/>
      <c r="T30"/>
    </row>
    <row r="31" spans="1:20" s="28" customFormat="1" ht="27" customHeight="1" hidden="1">
      <c r="A31" s="51">
        <v>28</v>
      </c>
      <c r="B31" s="5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52">
        <f t="shared" si="0"/>
        <v>-1089</v>
      </c>
      <c r="O31" s="96"/>
      <c r="Q31"/>
      <c r="R31"/>
      <c r="S31"/>
      <c r="T31"/>
    </row>
    <row r="32" spans="1:14" ht="27" customHeight="1" hidden="1">
      <c r="A32" s="51">
        <v>29</v>
      </c>
      <c r="B32" s="5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52">
        <f t="shared" si="0"/>
        <v>-1081</v>
      </c>
    </row>
    <row r="33" spans="1:14" ht="27" customHeight="1" hidden="1">
      <c r="A33" s="51">
        <v>30</v>
      </c>
      <c r="B33" s="5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52">
        <f t="shared" si="0"/>
        <v>-1077</v>
      </c>
    </row>
    <row r="34" spans="1:14" ht="27" customHeight="1" hidden="1">
      <c r="A34" s="51">
        <v>31</v>
      </c>
      <c r="B34" s="56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52">
        <f t="shared" si="0"/>
        <v>-1058</v>
      </c>
    </row>
    <row r="35" spans="1:14" ht="2.25" customHeight="1">
      <c r="A35" s="51">
        <v>32</v>
      </c>
      <c r="B35" s="56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52">
        <f t="shared" si="0"/>
        <v>-1041</v>
      </c>
    </row>
    <row r="36" spans="1:14" ht="20.25" hidden="1">
      <c r="A36" s="51">
        <v>33</v>
      </c>
      <c r="B36" s="5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52">
        <f t="shared" si="0"/>
        <v>-1040</v>
      </c>
    </row>
    <row r="37" spans="1:14" ht="20.25" hidden="1">
      <c r="A37" s="51">
        <v>34</v>
      </c>
      <c r="B37" s="56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52">
        <f t="shared" si="0"/>
        <v>-1017</v>
      </c>
    </row>
    <row r="38" spans="1:14" ht="20.25" hidden="1">
      <c r="A38" s="51">
        <v>35</v>
      </c>
      <c r="B38" s="5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52">
        <f t="shared" si="0"/>
        <v>-1014</v>
      </c>
    </row>
    <row r="39" spans="2:13" ht="12.75">
      <c r="B39" s="149" t="s">
        <v>16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2:13" ht="16.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4" ht="45" hidden="1">
      <c r="A41" s="151" t="s">
        <v>23</v>
      </c>
      <c r="B41" s="151"/>
      <c r="C41" s="151"/>
      <c r="D41" s="151"/>
    </row>
    <row r="42" spans="1:4" ht="38.25" hidden="1" thickBot="1">
      <c r="A42" s="79" t="s">
        <v>0</v>
      </c>
      <c r="B42" s="80" t="s">
        <v>1</v>
      </c>
      <c r="C42" s="80" t="s">
        <v>10</v>
      </c>
      <c r="D42" s="81" t="s">
        <v>24</v>
      </c>
    </row>
    <row r="43" spans="1:4" ht="25.5" customHeight="1" hidden="1">
      <c r="A43" s="152">
        <v>1</v>
      </c>
      <c r="B43" s="82"/>
      <c r="C43" s="83"/>
      <c r="D43" s="84">
        <f>C44+C43</f>
        <v>0</v>
      </c>
    </row>
    <row r="44" spans="1:4" ht="25.5" customHeight="1" hidden="1" thickBot="1">
      <c r="A44" s="153"/>
      <c r="B44" s="85"/>
      <c r="C44" s="86"/>
      <c r="D44" s="87">
        <f>C44+C43</f>
        <v>0</v>
      </c>
    </row>
    <row r="45" spans="1:4" ht="25.5" customHeight="1" hidden="1">
      <c r="A45" s="147">
        <v>2</v>
      </c>
      <c r="B45" s="82"/>
      <c r="C45" s="83"/>
      <c r="D45" s="84">
        <f>C45+C46</f>
        <v>0</v>
      </c>
    </row>
    <row r="46" spans="1:4" ht="25.5" customHeight="1" hidden="1" thickBot="1">
      <c r="A46" s="148"/>
      <c r="B46" s="85"/>
      <c r="C46" s="86"/>
      <c r="D46" s="87">
        <f>C45+C46</f>
        <v>0</v>
      </c>
    </row>
    <row r="47" spans="1:4" ht="25.5" customHeight="1" hidden="1">
      <c r="A47" s="147">
        <v>3</v>
      </c>
      <c r="B47" s="82"/>
      <c r="C47" s="83"/>
      <c r="D47" s="84">
        <f>C48+C47</f>
        <v>0</v>
      </c>
    </row>
    <row r="48" spans="1:4" ht="23.25" hidden="1" thickBot="1">
      <c r="A48" s="148"/>
      <c r="B48" s="85"/>
      <c r="C48" s="86"/>
      <c r="D48" s="87">
        <f>C48+C47</f>
        <v>0</v>
      </c>
    </row>
    <row r="49" spans="1:4" ht="22.5" hidden="1">
      <c r="A49" s="147">
        <v>4</v>
      </c>
      <c r="B49" s="82"/>
      <c r="C49" s="83"/>
      <c r="D49" s="84">
        <f>C50+C49</f>
        <v>0</v>
      </c>
    </row>
    <row r="50" spans="1:4" ht="23.25" hidden="1" thickBot="1">
      <c r="A50" s="148"/>
      <c r="B50" s="85"/>
      <c r="C50" s="86"/>
      <c r="D50" s="87">
        <f>C50+C49</f>
        <v>0</v>
      </c>
    </row>
    <row r="51" spans="1:4" ht="22.5" hidden="1">
      <c r="A51" s="147">
        <v>5</v>
      </c>
      <c r="B51" s="82"/>
      <c r="C51" s="83"/>
      <c r="D51" s="84">
        <f>C52+C51</f>
        <v>0</v>
      </c>
    </row>
    <row r="52" spans="1:4" ht="23.25" hidden="1" thickBot="1">
      <c r="A52" s="148"/>
      <c r="B52" s="85"/>
      <c r="C52" s="86"/>
      <c r="D52" s="92">
        <f>C52+C51</f>
        <v>0</v>
      </c>
    </row>
  </sheetData>
  <sheetProtection/>
  <mergeCells count="8">
    <mergeCell ref="A49:A50"/>
    <mergeCell ref="A51:A52"/>
    <mergeCell ref="B39:M40"/>
    <mergeCell ref="O4:O27"/>
    <mergeCell ref="A41:D41"/>
    <mergeCell ref="A43:A44"/>
    <mergeCell ref="A45:A46"/>
    <mergeCell ref="A47:A48"/>
  </mergeCells>
  <printOptions horizont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showOutlineSymbols="0" zoomScale="75" zoomScaleNormal="75" zoomScaleSheetLayoutView="40" zoomScalePageLayoutView="0" workbookViewId="0" topLeftCell="A3">
      <pane ySplit="1" topLeftCell="A4" activePane="bottomLeft" state="frozen"/>
      <selection pane="topLeft" activeCell="A3" sqref="A3"/>
      <selection pane="bottomLeft" activeCell="I24" sqref="I24"/>
    </sheetView>
  </sheetViews>
  <sheetFormatPr defaultColWidth="9.140625" defaultRowHeight="12.75" outlineLevelCol="2"/>
  <cols>
    <col min="1" max="1" width="9.00390625" style="24" customWidth="1"/>
    <col min="2" max="2" width="31.421875" style="25" customWidth="1"/>
    <col min="3" max="3" width="8.140625" style="139" bestFit="1" customWidth="1"/>
    <col min="4" max="4" width="8.421875" style="24" customWidth="1" outlineLevel="1"/>
    <col min="5" max="5" width="7.140625" style="24" customWidth="1"/>
    <col min="6" max="9" width="7.421875" style="24" customWidth="1" outlineLevel="2"/>
    <col min="10" max="10" width="9.7109375" style="24" customWidth="1" outlineLevel="1"/>
    <col min="11" max="11" width="10.00390625" style="24" customWidth="1" outlineLevel="1"/>
    <col min="12" max="12" width="11.140625" style="24" customWidth="1" outlineLevel="1"/>
    <col min="13" max="13" width="12.7109375" style="24" customWidth="1" outlineLevel="1"/>
    <col min="14" max="14" width="10.421875" style="24" hidden="1" customWidth="1" outlineLevel="1"/>
    <col min="15" max="15" width="11.140625" style="24" customWidth="1"/>
    <col min="16" max="16" width="5.421875" style="26" bestFit="1" customWidth="1"/>
    <col min="17" max="17" width="7.8515625" style="26" bestFit="1" customWidth="1"/>
    <col min="18" max="19" width="9.140625" style="26" customWidth="1"/>
    <col min="20" max="20" width="10.00390625" style="26" bestFit="1" customWidth="1"/>
    <col min="21" max="21" width="10.8515625" style="26" customWidth="1"/>
    <col min="22" max="22" width="10.28125" style="26" bestFit="1" customWidth="1"/>
    <col min="23" max="23" width="11.57421875" style="27" bestFit="1" customWidth="1"/>
    <col min="24" max="16384" width="9.140625" style="28" customWidth="1"/>
  </cols>
  <sheetData>
    <row r="1" ht="33" customHeight="1">
      <c r="O1" s="24" t="s">
        <v>15</v>
      </c>
    </row>
    <row r="2" ht="18.75" thickBot="1"/>
    <row r="3" spans="1:23" s="1" customFormat="1" ht="38.25" thickBot="1">
      <c r="A3" s="3" t="s">
        <v>0</v>
      </c>
      <c r="B3" s="4" t="s">
        <v>1</v>
      </c>
      <c r="C3" s="140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12</v>
      </c>
      <c r="L3" s="4" t="s">
        <v>10</v>
      </c>
      <c r="M3" s="15" t="s">
        <v>13</v>
      </c>
      <c r="N3" s="5" t="s">
        <v>11</v>
      </c>
      <c r="O3" s="14" t="s">
        <v>22</v>
      </c>
      <c r="P3" s="14"/>
      <c r="Q3" s="14"/>
      <c r="R3" s="14"/>
      <c r="S3" s="14"/>
      <c r="T3" s="14"/>
      <c r="U3" s="14"/>
      <c r="V3" s="14"/>
      <c r="W3" s="14"/>
    </row>
    <row r="4" spans="1:23" s="32" customFormat="1" ht="19.5" thickBot="1">
      <c r="A4" s="29">
        <v>1</v>
      </c>
      <c r="B4" s="136" t="s">
        <v>119</v>
      </c>
      <c r="C4" s="137" t="s">
        <v>63</v>
      </c>
      <c r="D4" s="132">
        <v>8</v>
      </c>
      <c r="E4" s="119">
        <v>108</v>
      </c>
      <c r="F4" s="93">
        <v>153</v>
      </c>
      <c r="G4" s="93">
        <v>177</v>
      </c>
      <c r="H4" s="93">
        <v>196</v>
      </c>
      <c r="I4" s="93">
        <v>172</v>
      </c>
      <c r="J4" s="34">
        <f aca="true" t="shared" si="0" ref="J4:J36">SUM(E4:I4)</f>
        <v>806</v>
      </c>
      <c r="K4" s="34">
        <f aca="true" t="shared" si="1" ref="K4:K36">D4*(COUNT(E4:I4))</f>
        <v>40</v>
      </c>
      <c r="L4" s="34">
        <f aca="true" t="shared" si="2" ref="L4:L36">SUM(J4:K4)</f>
        <v>846</v>
      </c>
      <c r="M4" s="34">
        <f aca="true" t="shared" si="3" ref="M4:M36">(AVERAGE(E4:I4))</f>
        <v>161.2</v>
      </c>
      <c r="N4" s="35">
        <f>L4-L7</f>
        <v>-247</v>
      </c>
      <c r="O4" s="30"/>
      <c r="P4" s="31"/>
      <c r="Q4" s="31"/>
      <c r="R4" s="31"/>
      <c r="S4" s="31"/>
      <c r="T4" s="31"/>
      <c r="U4" s="31"/>
      <c r="V4" s="31"/>
      <c r="W4" s="30"/>
    </row>
    <row r="5" spans="1:23" s="32" customFormat="1" ht="21" thickBot="1">
      <c r="A5" s="29">
        <v>2</v>
      </c>
      <c r="B5" s="117" t="s">
        <v>121</v>
      </c>
      <c r="C5" s="138" t="s">
        <v>56</v>
      </c>
      <c r="D5" s="121">
        <v>8</v>
      </c>
      <c r="E5" s="119">
        <v>243</v>
      </c>
      <c r="F5" s="93">
        <v>174</v>
      </c>
      <c r="G5" s="93">
        <v>161</v>
      </c>
      <c r="H5" s="93">
        <v>206</v>
      </c>
      <c r="I5" s="124">
        <v>178</v>
      </c>
      <c r="J5" s="34">
        <f t="shared" si="0"/>
        <v>962</v>
      </c>
      <c r="K5" s="34">
        <f t="shared" si="1"/>
        <v>40</v>
      </c>
      <c r="L5" s="34">
        <f t="shared" si="2"/>
        <v>1002</v>
      </c>
      <c r="M5" s="34">
        <f t="shared" si="3"/>
        <v>192.4</v>
      </c>
      <c r="N5" s="36">
        <f>L5-L7</f>
        <v>-91</v>
      </c>
      <c r="O5" s="30"/>
      <c r="P5" s="31"/>
      <c r="Q5" s="31"/>
      <c r="R5" s="31"/>
      <c r="S5" s="31"/>
      <c r="T5" s="31"/>
      <c r="U5" s="31"/>
      <c r="V5" s="31"/>
      <c r="W5" s="30"/>
    </row>
    <row r="6" spans="1:23" s="32" customFormat="1" ht="21" thickBot="1">
      <c r="A6" s="29">
        <v>3</v>
      </c>
      <c r="B6" s="117" t="s">
        <v>92</v>
      </c>
      <c r="C6" s="137" t="s">
        <v>66</v>
      </c>
      <c r="D6" s="121">
        <v>0</v>
      </c>
      <c r="E6" s="119">
        <v>198</v>
      </c>
      <c r="F6" s="93">
        <v>221</v>
      </c>
      <c r="G6" s="93">
        <v>167</v>
      </c>
      <c r="H6" s="93">
        <v>222</v>
      </c>
      <c r="I6" s="93">
        <v>206</v>
      </c>
      <c r="J6" s="34">
        <f t="shared" si="0"/>
        <v>1014</v>
      </c>
      <c r="K6" s="34">
        <f t="shared" si="1"/>
        <v>0</v>
      </c>
      <c r="L6" s="34">
        <f t="shared" si="2"/>
        <v>1014</v>
      </c>
      <c r="M6" s="34">
        <f t="shared" si="3"/>
        <v>202.8</v>
      </c>
      <c r="N6" s="36">
        <f>L6-L7</f>
        <v>-79</v>
      </c>
      <c r="O6" s="30"/>
      <c r="P6" s="31"/>
      <c r="Q6" s="31"/>
      <c r="R6" s="31"/>
      <c r="S6" s="31"/>
      <c r="T6" s="31"/>
      <c r="U6" s="31"/>
      <c r="V6" s="31"/>
      <c r="W6" s="30"/>
    </row>
    <row r="7" spans="1:23" s="32" customFormat="1" ht="19.5" thickBot="1">
      <c r="A7" s="29">
        <v>4</v>
      </c>
      <c r="B7" s="129" t="s">
        <v>117</v>
      </c>
      <c r="C7" s="138" t="s">
        <v>76</v>
      </c>
      <c r="D7" s="132">
        <v>5</v>
      </c>
      <c r="E7" s="119">
        <v>180</v>
      </c>
      <c r="F7" s="93">
        <v>230</v>
      </c>
      <c r="G7" s="93">
        <v>239</v>
      </c>
      <c r="H7" s="93">
        <v>203</v>
      </c>
      <c r="I7" s="93">
        <v>216</v>
      </c>
      <c r="J7" s="34">
        <f t="shared" si="0"/>
        <v>1068</v>
      </c>
      <c r="K7" s="34">
        <f t="shared" si="1"/>
        <v>25</v>
      </c>
      <c r="L7" s="34">
        <f t="shared" si="2"/>
        <v>1093</v>
      </c>
      <c r="M7" s="34">
        <f t="shared" si="3"/>
        <v>213.6</v>
      </c>
      <c r="N7" s="37">
        <v>0</v>
      </c>
      <c r="O7" s="71"/>
      <c r="P7" s="31"/>
      <c r="Q7" s="31"/>
      <c r="R7" s="31"/>
      <c r="S7" s="31"/>
      <c r="T7" s="31"/>
      <c r="U7" s="31"/>
      <c r="V7" s="31"/>
      <c r="W7" s="71"/>
    </row>
    <row r="8" spans="1:23" s="32" customFormat="1" ht="19.5" thickBot="1">
      <c r="A8" s="29">
        <v>5</v>
      </c>
      <c r="B8" s="129" t="s">
        <v>98</v>
      </c>
      <c r="C8" s="137" t="s">
        <v>59</v>
      </c>
      <c r="D8" s="132">
        <v>0</v>
      </c>
      <c r="E8" s="119">
        <v>129</v>
      </c>
      <c r="F8" s="93">
        <v>235</v>
      </c>
      <c r="G8" s="93">
        <v>255</v>
      </c>
      <c r="H8" s="93">
        <v>201</v>
      </c>
      <c r="I8" s="93">
        <v>238</v>
      </c>
      <c r="J8" s="34">
        <f t="shared" si="0"/>
        <v>1058</v>
      </c>
      <c r="K8" s="34">
        <f t="shared" si="1"/>
        <v>0</v>
      </c>
      <c r="L8" s="34">
        <f t="shared" si="2"/>
        <v>1058</v>
      </c>
      <c r="M8" s="34">
        <f t="shared" si="3"/>
        <v>211.6</v>
      </c>
      <c r="N8" s="38">
        <f>L8-L7</f>
        <v>-35</v>
      </c>
      <c r="O8" s="33"/>
      <c r="P8" s="31"/>
      <c r="Q8" s="31"/>
      <c r="R8" s="31"/>
      <c r="S8" s="31"/>
      <c r="T8" s="31"/>
      <c r="U8" s="31"/>
      <c r="V8" s="31"/>
      <c r="W8" s="33"/>
    </row>
    <row r="9" spans="1:23" s="32" customFormat="1" ht="19.5" thickBot="1">
      <c r="A9" s="29">
        <v>6</v>
      </c>
      <c r="B9" s="133" t="s">
        <v>21</v>
      </c>
      <c r="C9" s="138" t="s">
        <v>77</v>
      </c>
      <c r="D9" s="132">
        <v>0</v>
      </c>
      <c r="E9" s="119">
        <v>235</v>
      </c>
      <c r="F9" s="93">
        <v>169</v>
      </c>
      <c r="G9" s="93">
        <v>268</v>
      </c>
      <c r="H9" s="93">
        <v>210</v>
      </c>
      <c r="I9" s="93">
        <v>207</v>
      </c>
      <c r="J9" s="34">
        <f t="shared" si="0"/>
        <v>1089</v>
      </c>
      <c r="K9" s="34">
        <f t="shared" si="1"/>
        <v>0</v>
      </c>
      <c r="L9" s="34">
        <f t="shared" si="2"/>
        <v>1089</v>
      </c>
      <c r="M9" s="34">
        <f t="shared" si="3"/>
        <v>217.8</v>
      </c>
      <c r="N9" s="38">
        <f>L9-L7</f>
        <v>-4</v>
      </c>
      <c r="O9" s="33"/>
      <c r="P9" s="31"/>
      <c r="Q9" s="31"/>
      <c r="R9" s="31"/>
      <c r="S9" s="31"/>
      <c r="T9" s="31"/>
      <c r="U9" s="31"/>
      <c r="V9" s="31"/>
      <c r="W9" s="33"/>
    </row>
    <row r="10" spans="1:23" s="32" customFormat="1" ht="21" thickBot="1">
      <c r="A10" s="29">
        <v>7</v>
      </c>
      <c r="B10" s="117" t="s">
        <v>116</v>
      </c>
      <c r="C10" s="137" t="s">
        <v>69</v>
      </c>
      <c r="D10" s="121">
        <v>8</v>
      </c>
      <c r="E10" s="119">
        <v>143</v>
      </c>
      <c r="F10" s="93">
        <v>234</v>
      </c>
      <c r="G10" s="93">
        <v>133</v>
      </c>
      <c r="H10" s="93">
        <v>183</v>
      </c>
      <c r="I10" s="93">
        <v>163</v>
      </c>
      <c r="J10" s="34">
        <f t="shared" si="0"/>
        <v>856</v>
      </c>
      <c r="K10" s="34">
        <f t="shared" si="1"/>
        <v>40</v>
      </c>
      <c r="L10" s="34">
        <f t="shared" si="2"/>
        <v>896</v>
      </c>
      <c r="M10" s="34">
        <f t="shared" si="3"/>
        <v>171.2</v>
      </c>
      <c r="N10" s="38">
        <f>L10-L7</f>
        <v>-197</v>
      </c>
      <c r="O10" s="33"/>
      <c r="P10" s="31"/>
      <c r="Q10" s="31"/>
      <c r="R10" s="31"/>
      <c r="S10" s="31"/>
      <c r="T10" s="31"/>
      <c r="U10" s="31"/>
      <c r="V10" s="31"/>
      <c r="W10" s="33"/>
    </row>
    <row r="11" spans="1:23" s="32" customFormat="1" ht="19.5" thickBot="1">
      <c r="A11" s="29">
        <v>8</v>
      </c>
      <c r="B11" s="129" t="s">
        <v>94</v>
      </c>
      <c r="C11" s="137" t="s">
        <v>70</v>
      </c>
      <c r="D11" s="132">
        <v>8</v>
      </c>
      <c r="E11" s="119">
        <v>170</v>
      </c>
      <c r="F11" s="93">
        <v>242</v>
      </c>
      <c r="G11" s="93">
        <v>160</v>
      </c>
      <c r="H11" s="93">
        <v>242</v>
      </c>
      <c r="I11" s="93">
        <v>300</v>
      </c>
      <c r="J11" s="34">
        <f t="shared" si="0"/>
        <v>1114</v>
      </c>
      <c r="K11" s="34">
        <f t="shared" si="1"/>
        <v>40</v>
      </c>
      <c r="L11" s="34">
        <f t="shared" si="2"/>
        <v>1154</v>
      </c>
      <c r="M11" s="34">
        <f t="shared" si="3"/>
        <v>222.8</v>
      </c>
      <c r="N11" s="38">
        <f>L11-L7</f>
        <v>61</v>
      </c>
      <c r="O11" s="33"/>
      <c r="P11" s="31"/>
      <c r="Q11" s="31"/>
      <c r="R11" s="31"/>
      <c r="S11" s="31"/>
      <c r="T11" s="31"/>
      <c r="U11" s="31"/>
      <c r="V11" s="31"/>
      <c r="W11" s="33"/>
    </row>
    <row r="12" spans="1:23" s="32" customFormat="1" ht="19.5" thickBot="1">
      <c r="A12" s="29">
        <v>9</v>
      </c>
      <c r="B12" s="129" t="s">
        <v>99</v>
      </c>
      <c r="C12" s="138" t="s">
        <v>54</v>
      </c>
      <c r="D12" s="132">
        <v>8</v>
      </c>
      <c r="E12" s="120">
        <v>210</v>
      </c>
      <c r="F12" s="93">
        <v>206</v>
      </c>
      <c r="G12" s="93">
        <v>244</v>
      </c>
      <c r="H12" s="93">
        <v>185</v>
      </c>
      <c r="I12" s="93">
        <v>192</v>
      </c>
      <c r="J12" s="34">
        <f t="shared" si="0"/>
        <v>1037</v>
      </c>
      <c r="K12" s="34">
        <f t="shared" si="1"/>
        <v>40</v>
      </c>
      <c r="L12" s="34">
        <f t="shared" si="2"/>
        <v>1077</v>
      </c>
      <c r="M12" s="34">
        <f t="shared" si="3"/>
        <v>207.4</v>
      </c>
      <c r="N12" s="38"/>
      <c r="O12" s="33"/>
      <c r="P12" s="31"/>
      <c r="Q12" s="31"/>
      <c r="R12" s="31"/>
      <c r="S12" s="31"/>
      <c r="T12" s="31"/>
      <c r="U12" s="31"/>
      <c r="V12" s="31"/>
      <c r="W12" s="33"/>
    </row>
    <row r="13" spans="1:23" s="32" customFormat="1" ht="19.5" thickBot="1">
      <c r="A13" s="29">
        <v>10</v>
      </c>
      <c r="B13" s="129" t="s">
        <v>114</v>
      </c>
      <c r="C13" s="137" t="s">
        <v>58</v>
      </c>
      <c r="D13" s="132">
        <v>8</v>
      </c>
      <c r="E13" s="119">
        <v>241</v>
      </c>
      <c r="F13" s="93">
        <v>253</v>
      </c>
      <c r="G13" s="93">
        <v>273</v>
      </c>
      <c r="H13" s="93">
        <v>276</v>
      </c>
      <c r="I13" s="93">
        <v>217</v>
      </c>
      <c r="J13" s="34">
        <f t="shared" si="0"/>
        <v>1260</v>
      </c>
      <c r="K13" s="34">
        <f t="shared" si="1"/>
        <v>40</v>
      </c>
      <c r="L13" s="34">
        <f t="shared" si="2"/>
        <v>1300</v>
      </c>
      <c r="M13" s="34">
        <f t="shared" si="3"/>
        <v>252</v>
      </c>
      <c r="N13" s="38">
        <f>L13-L7</f>
        <v>207</v>
      </c>
      <c r="O13" s="33"/>
      <c r="P13" s="31"/>
      <c r="Q13" s="31"/>
      <c r="R13" s="31"/>
      <c r="S13" s="31"/>
      <c r="T13" s="31"/>
      <c r="U13" s="31"/>
      <c r="V13" s="31"/>
      <c r="W13" s="33"/>
    </row>
    <row r="14" spans="1:23" s="32" customFormat="1" ht="19.5" thickBot="1">
      <c r="A14" s="29">
        <v>11</v>
      </c>
      <c r="B14" s="129" t="s">
        <v>108</v>
      </c>
      <c r="C14" s="137" t="s">
        <v>60</v>
      </c>
      <c r="D14" s="132">
        <v>0</v>
      </c>
      <c r="E14" s="120">
        <v>228</v>
      </c>
      <c r="F14" s="93">
        <v>188</v>
      </c>
      <c r="G14" s="93">
        <v>243</v>
      </c>
      <c r="H14" s="93">
        <v>205</v>
      </c>
      <c r="I14" s="93">
        <v>230</v>
      </c>
      <c r="J14" s="34">
        <f t="shared" si="0"/>
        <v>1094</v>
      </c>
      <c r="K14" s="34">
        <f t="shared" si="1"/>
        <v>0</v>
      </c>
      <c r="L14" s="34">
        <f t="shared" si="2"/>
        <v>1094</v>
      </c>
      <c r="M14" s="34">
        <f t="shared" si="3"/>
        <v>218.8</v>
      </c>
      <c r="N14" s="38">
        <f>L14-L7</f>
        <v>1</v>
      </c>
      <c r="O14" s="33"/>
      <c r="P14" s="31"/>
      <c r="Q14" s="31"/>
      <c r="R14" s="31"/>
      <c r="S14" s="31"/>
      <c r="T14" s="31"/>
      <c r="U14" s="31"/>
      <c r="V14" s="31"/>
      <c r="W14" s="33"/>
    </row>
    <row r="15" spans="1:23" s="32" customFormat="1" ht="21" thickBot="1">
      <c r="A15" s="29">
        <v>12</v>
      </c>
      <c r="B15" s="117" t="s">
        <v>120</v>
      </c>
      <c r="C15" s="137" t="s">
        <v>64</v>
      </c>
      <c r="D15" s="121">
        <v>0</v>
      </c>
      <c r="E15" s="119">
        <v>262</v>
      </c>
      <c r="F15" s="93">
        <v>174</v>
      </c>
      <c r="G15" s="93">
        <v>214</v>
      </c>
      <c r="H15" s="93">
        <v>143</v>
      </c>
      <c r="I15" s="93">
        <v>209</v>
      </c>
      <c r="J15" s="34">
        <f t="shared" si="0"/>
        <v>1002</v>
      </c>
      <c r="K15" s="34">
        <f t="shared" si="1"/>
        <v>0</v>
      </c>
      <c r="L15" s="34">
        <f t="shared" si="2"/>
        <v>1002</v>
      </c>
      <c r="M15" s="34">
        <f t="shared" si="3"/>
        <v>200.4</v>
      </c>
      <c r="N15" s="38">
        <f>L15-L7</f>
        <v>-91</v>
      </c>
      <c r="O15" s="33"/>
      <c r="P15" s="31"/>
      <c r="Q15" s="31"/>
      <c r="R15" s="31"/>
      <c r="S15" s="31"/>
      <c r="T15" s="31"/>
      <c r="U15" s="31"/>
      <c r="V15" s="31"/>
      <c r="W15" s="33"/>
    </row>
    <row r="16" spans="1:23" s="32" customFormat="1" ht="19.5" thickBot="1">
      <c r="A16" s="29">
        <v>13</v>
      </c>
      <c r="B16" s="129" t="s">
        <v>73</v>
      </c>
      <c r="C16" s="137" t="s">
        <v>62</v>
      </c>
      <c r="D16" s="132">
        <v>5</v>
      </c>
      <c r="E16" s="120">
        <v>206</v>
      </c>
      <c r="F16" s="93">
        <v>250</v>
      </c>
      <c r="G16" s="93">
        <v>187</v>
      </c>
      <c r="H16" s="93">
        <v>155</v>
      </c>
      <c r="I16" s="93">
        <v>165</v>
      </c>
      <c r="J16" s="34">
        <f t="shared" si="0"/>
        <v>963</v>
      </c>
      <c r="K16" s="34">
        <f t="shared" si="1"/>
        <v>25</v>
      </c>
      <c r="L16" s="34">
        <f t="shared" si="2"/>
        <v>988</v>
      </c>
      <c r="M16" s="34">
        <f t="shared" si="3"/>
        <v>192.6</v>
      </c>
      <c r="N16" s="38">
        <f>L16-L7</f>
        <v>-105</v>
      </c>
      <c r="O16" s="33"/>
      <c r="P16" s="31"/>
      <c r="Q16" s="31"/>
      <c r="R16" s="31"/>
      <c r="S16" s="31"/>
      <c r="T16" s="31"/>
      <c r="U16" s="31"/>
      <c r="V16" s="31"/>
      <c r="W16" s="33"/>
    </row>
    <row r="17" spans="1:23" s="32" customFormat="1" ht="19.5" thickBot="1">
      <c r="A17" s="29">
        <v>14</v>
      </c>
      <c r="B17" s="131" t="s">
        <v>83</v>
      </c>
      <c r="C17" s="137" t="s">
        <v>67</v>
      </c>
      <c r="D17" s="132">
        <v>5</v>
      </c>
      <c r="E17" s="119">
        <v>268</v>
      </c>
      <c r="F17" s="93">
        <v>218</v>
      </c>
      <c r="G17" s="93">
        <v>171</v>
      </c>
      <c r="H17" s="93">
        <v>158</v>
      </c>
      <c r="I17" s="93">
        <v>200</v>
      </c>
      <c r="J17" s="34">
        <f t="shared" si="0"/>
        <v>1015</v>
      </c>
      <c r="K17" s="34">
        <f t="shared" si="1"/>
        <v>25</v>
      </c>
      <c r="L17" s="34">
        <f t="shared" si="2"/>
        <v>1040</v>
      </c>
      <c r="M17" s="34">
        <f t="shared" si="3"/>
        <v>203</v>
      </c>
      <c r="N17" s="38">
        <f>L17-L7</f>
        <v>-53</v>
      </c>
      <c r="O17" s="33"/>
      <c r="P17" s="31"/>
      <c r="Q17" s="31"/>
      <c r="R17" s="31"/>
      <c r="S17" s="31"/>
      <c r="T17" s="31"/>
      <c r="U17" s="31"/>
      <c r="V17" s="31"/>
      <c r="W17" s="33"/>
    </row>
    <row r="18" spans="1:23" s="32" customFormat="1" ht="19.5" thickBot="1">
      <c r="A18" s="29">
        <v>15</v>
      </c>
      <c r="B18" s="134" t="s">
        <v>122</v>
      </c>
      <c r="C18" s="137" t="s">
        <v>65</v>
      </c>
      <c r="D18" s="132">
        <v>8</v>
      </c>
      <c r="E18" s="119">
        <v>187</v>
      </c>
      <c r="F18" s="93">
        <v>186</v>
      </c>
      <c r="G18" s="93">
        <v>211</v>
      </c>
      <c r="H18" s="93">
        <v>256</v>
      </c>
      <c r="I18" s="93">
        <v>209</v>
      </c>
      <c r="J18" s="34">
        <f t="shared" si="0"/>
        <v>1049</v>
      </c>
      <c r="K18" s="34">
        <f t="shared" si="1"/>
        <v>40</v>
      </c>
      <c r="L18" s="34">
        <f t="shared" si="2"/>
        <v>1089</v>
      </c>
      <c r="M18" s="34">
        <f t="shared" si="3"/>
        <v>209.8</v>
      </c>
      <c r="N18" s="38">
        <f>L18-L7</f>
        <v>-4</v>
      </c>
      <c r="O18" s="33"/>
      <c r="P18" s="31"/>
      <c r="Q18" s="31"/>
      <c r="R18" s="31"/>
      <c r="S18" s="31"/>
      <c r="T18" s="31"/>
      <c r="U18" s="31"/>
      <c r="V18" s="31"/>
      <c r="W18" s="33"/>
    </row>
    <row r="19" spans="1:23" s="32" customFormat="1" ht="19.5" thickBot="1">
      <c r="A19" s="29">
        <v>16</v>
      </c>
      <c r="B19" s="129" t="s">
        <v>100</v>
      </c>
      <c r="C19" s="138" t="s">
        <v>71</v>
      </c>
      <c r="D19" s="130">
        <v>8</v>
      </c>
      <c r="E19" s="119">
        <v>186</v>
      </c>
      <c r="F19" s="93">
        <v>187</v>
      </c>
      <c r="G19" s="93">
        <v>297</v>
      </c>
      <c r="H19" s="93">
        <v>241</v>
      </c>
      <c r="I19" s="93">
        <v>242</v>
      </c>
      <c r="J19" s="34">
        <f t="shared" si="0"/>
        <v>1153</v>
      </c>
      <c r="K19" s="34">
        <f t="shared" si="1"/>
        <v>40</v>
      </c>
      <c r="L19" s="34">
        <f t="shared" si="2"/>
        <v>1193</v>
      </c>
      <c r="M19" s="34">
        <f t="shared" si="3"/>
        <v>230.6</v>
      </c>
      <c r="N19" s="38">
        <f>L19-L7</f>
        <v>100</v>
      </c>
      <c r="O19" s="33"/>
      <c r="P19" s="31"/>
      <c r="Q19" s="31"/>
      <c r="R19" s="31"/>
      <c r="S19" s="31"/>
      <c r="T19" s="31"/>
      <c r="U19" s="31"/>
      <c r="V19" s="31"/>
      <c r="W19" s="33"/>
    </row>
    <row r="20" spans="1:23" s="32" customFormat="1" ht="19.5" thickBot="1">
      <c r="A20" s="29">
        <v>17</v>
      </c>
      <c r="B20" s="129" t="s">
        <v>89</v>
      </c>
      <c r="C20" s="137" t="s">
        <v>55</v>
      </c>
      <c r="D20" s="132">
        <v>5</v>
      </c>
      <c r="E20" s="120">
        <v>200</v>
      </c>
      <c r="F20" s="93">
        <v>205</v>
      </c>
      <c r="G20" s="93">
        <v>233</v>
      </c>
      <c r="H20" s="93">
        <v>211</v>
      </c>
      <c r="I20" s="93">
        <v>223</v>
      </c>
      <c r="J20" s="34">
        <f t="shared" si="0"/>
        <v>1072</v>
      </c>
      <c r="K20" s="34">
        <f t="shared" si="1"/>
        <v>25</v>
      </c>
      <c r="L20" s="34">
        <f t="shared" si="2"/>
        <v>1097</v>
      </c>
      <c r="M20" s="34">
        <f t="shared" si="3"/>
        <v>214.4</v>
      </c>
      <c r="N20" s="38">
        <f>L20-L7</f>
        <v>4</v>
      </c>
      <c r="O20" s="33"/>
      <c r="P20" s="31"/>
      <c r="Q20" s="31"/>
      <c r="R20" s="31"/>
      <c r="S20" s="31"/>
      <c r="T20" s="31"/>
      <c r="U20" s="31"/>
      <c r="V20" s="31"/>
      <c r="W20" s="33"/>
    </row>
    <row r="21" spans="1:23" s="32" customFormat="1" ht="19.5" thickBot="1">
      <c r="A21" s="29">
        <v>18</v>
      </c>
      <c r="B21" s="129" t="s">
        <v>106</v>
      </c>
      <c r="C21" s="137" t="s">
        <v>61</v>
      </c>
      <c r="D21" s="132">
        <v>8</v>
      </c>
      <c r="E21" s="119">
        <v>164</v>
      </c>
      <c r="F21" s="93">
        <v>153</v>
      </c>
      <c r="G21" s="93">
        <v>195</v>
      </c>
      <c r="H21" s="93">
        <v>143</v>
      </c>
      <c r="I21" s="93">
        <v>206</v>
      </c>
      <c r="J21" s="34">
        <f t="shared" si="0"/>
        <v>861</v>
      </c>
      <c r="K21" s="34">
        <f t="shared" si="1"/>
        <v>40</v>
      </c>
      <c r="L21" s="34">
        <f t="shared" si="2"/>
        <v>901</v>
      </c>
      <c r="M21" s="34">
        <f t="shared" si="3"/>
        <v>172.2</v>
      </c>
      <c r="N21" s="38">
        <f>L21-L7</f>
        <v>-192</v>
      </c>
      <c r="O21" s="33"/>
      <c r="P21" s="31"/>
      <c r="Q21" s="31"/>
      <c r="R21" s="31"/>
      <c r="S21" s="31"/>
      <c r="T21" s="31"/>
      <c r="U21" s="31"/>
      <c r="V21" s="31"/>
      <c r="W21" s="33"/>
    </row>
    <row r="22" spans="1:23" s="32" customFormat="1" ht="19.5" thickBot="1">
      <c r="A22" s="29">
        <v>19</v>
      </c>
      <c r="B22" s="129" t="s">
        <v>86</v>
      </c>
      <c r="C22" s="138" t="s">
        <v>57</v>
      </c>
      <c r="D22" s="130">
        <v>5</v>
      </c>
      <c r="E22" s="119">
        <v>212</v>
      </c>
      <c r="F22" s="93">
        <v>251</v>
      </c>
      <c r="G22" s="93">
        <v>153</v>
      </c>
      <c r="H22" s="93">
        <v>237</v>
      </c>
      <c r="I22" s="93">
        <v>215</v>
      </c>
      <c r="J22" s="34">
        <f t="shared" si="0"/>
        <v>1068</v>
      </c>
      <c r="K22" s="34">
        <f t="shared" si="1"/>
        <v>25</v>
      </c>
      <c r="L22" s="34">
        <f t="shared" si="2"/>
        <v>1093</v>
      </c>
      <c r="M22" s="34">
        <f t="shared" si="3"/>
        <v>213.6</v>
      </c>
      <c r="N22" s="38">
        <f>L22-L7</f>
        <v>0</v>
      </c>
      <c r="O22" s="33"/>
      <c r="P22" s="31"/>
      <c r="Q22" s="31"/>
      <c r="R22" s="31"/>
      <c r="S22" s="31"/>
      <c r="T22" s="31"/>
      <c r="U22" s="31"/>
      <c r="V22" s="31"/>
      <c r="W22" s="33"/>
    </row>
    <row r="23" spans="1:23" s="32" customFormat="1" ht="19.5" thickBot="1">
      <c r="A23" s="29">
        <v>20</v>
      </c>
      <c r="B23" s="129" t="s">
        <v>72</v>
      </c>
      <c r="C23" s="137" t="s">
        <v>68</v>
      </c>
      <c r="D23" s="135">
        <v>5</v>
      </c>
      <c r="E23" s="119">
        <v>158</v>
      </c>
      <c r="F23" s="93">
        <v>187</v>
      </c>
      <c r="G23" s="93">
        <v>230</v>
      </c>
      <c r="H23" s="93">
        <v>207</v>
      </c>
      <c r="I23" s="93">
        <v>234</v>
      </c>
      <c r="J23" s="34">
        <f t="shared" si="0"/>
        <v>1016</v>
      </c>
      <c r="K23" s="34">
        <f t="shared" si="1"/>
        <v>25</v>
      </c>
      <c r="L23" s="34">
        <f t="shared" si="2"/>
        <v>1041</v>
      </c>
      <c r="M23" s="34">
        <f t="shared" si="3"/>
        <v>203.2</v>
      </c>
      <c r="N23" s="38">
        <f>L23-L7</f>
        <v>-52</v>
      </c>
      <c r="O23" s="33"/>
      <c r="P23" s="31"/>
      <c r="Q23" s="31"/>
      <c r="R23" s="31"/>
      <c r="S23" s="31"/>
      <c r="T23" s="31"/>
      <c r="U23" s="31"/>
      <c r="V23" s="31"/>
      <c r="W23" s="33"/>
    </row>
    <row r="24" spans="1:23" s="32" customFormat="1" ht="19.5" thickBot="1">
      <c r="A24" s="29">
        <v>21</v>
      </c>
      <c r="B24" s="129" t="s">
        <v>80</v>
      </c>
      <c r="C24" s="138" t="s">
        <v>74</v>
      </c>
      <c r="D24" s="130">
        <v>8</v>
      </c>
      <c r="E24" s="119">
        <v>167</v>
      </c>
      <c r="F24" s="93">
        <v>178</v>
      </c>
      <c r="G24" s="93">
        <v>181</v>
      </c>
      <c r="H24" s="93">
        <v>177</v>
      </c>
      <c r="I24" s="97">
        <v>143</v>
      </c>
      <c r="J24" s="34">
        <f t="shared" si="0"/>
        <v>846</v>
      </c>
      <c r="K24" s="34">
        <f t="shared" si="1"/>
        <v>40</v>
      </c>
      <c r="L24" s="34">
        <f t="shared" si="2"/>
        <v>886</v>
      </c>
      <c r="M24" s="34">
        <f t="shared" si="3"/>
        <v>169.2</v>
      </c>
      <c r="N24" s="38">
        <f>L24-L7</f>
        <v>-207</v>
      </c>
      <c r="O24" s="33"/>
      <c r="P24" s="31"/>
      <c r="Q24" s="31"/>
      <c r="R24" s="31"/>
      <c r="S24" s="31"/>
      <c r="T24" s="31"/>
      <c r="U24" s="31"/>
      <c r="V24" s="31"/>
      <c r="W24" s="33"/>
    </row>
    <row r="25" spans="1:23" s="32" customFormat="1" ht="19.5" thickBot="1">
      <c r="A25" s="29">
        <v>22</v>
      </c>
      <c r="B25" s="129" t="s">
        <v>115</v>
      </c>
      <c r="C25" s="138" t="s">
        <v>81</v>
      </c>
      <c r="D25" s="132">
        <v>0</v>
      </c>
      <c r="E25" s="119">
        <v>223</v>
      </c>
      <c r="F25" s="93">
        <v>221</v>
      </c>
      <c r="G25" s="93">
        <v>213</v>
      </c>
      <c r="H25" s="93">
        <v>229</v>
      </c>
      <c r="I25" s="93">
        <v>224</v>
      </c>
      <c r="J25" s="34">
        <f t="shared" si="0"/>
        <v>1110</v>
      </c>
      <c r="K25" s="34">
        <f t="shared" si="1"/>
        <v>0</v>
      </c>
      <c r="L25" s="34">
        <f t="shared" si="2"/>
        <v>1110</v>
      </c>
      <c r="M25" s="34">
        <f t="shared" si="3"/>
        <v>222</v>
      </c>
      <c r="N25" s="38">
        <f>L25-L7</f>
        <v>17</v>
      </c>
      <c r="O25" s="33"/>
      <c r="P25" s="31"/>
      <c r="Q25" s="31"/>
      <c r="R25" s="31"/>
      <c r="S25" s="31"/>
      <c r="T25" s="31"/>
      <c r="U25" s="31"/>
      <c r="V25" s="31"/>
      <c r="W25" s="33"/>
    </row>
    <row r="26" spans="1:23" s="32" customFormat="1" ht="19.5" thickBot="1">
      <c r="A26" s="29">
        <v>23</v>
      </c>
      <c r="B26" s="129" t="s">
        <v>105</v>
      </c>
      <c r="C26" s="138" t="s">
        <v>75</v>
      </c>
      <c r="D26" s="130">
        <v>5</v>
      </c>
      <c r="E26" s="119">
        <v>208</v>
      </c>
      <c r="F26" s="93">
        <v>196</v>
      </c>
      <c r="G26" s="93">
        <v>198</v>
      </c>
      <c r="H26" s="93">
        <v>202</v>
      </c>
      <c r="I26" s="93">
        <v>188</v>
      </c>
      <c r="J26" s="34">
        <f t="shared" si="0"/>
        <v>992</v>
      </c>
      <c r="K26" s="34">
        <f t="shared" si="1"/>
        <v>25</v>
      </c>
      <c r="L26" s="34">
        <f t="shared" si="2"/>
        <v>1017</v>
      </c>
      <c r="M26" s="34">
        <f t="shared" si="3"/>
        <v>198.4</v>
      </c>
      <c r="N26" s="38">
        <f>L26-L7</f>
        <v>-76</v>
      </c>
      <c r="O26" s="33"/>
      <c r="P26" s="31"/>
      <c r="Q26" s="31"/>
      <c r="R26" s="31"/>
      <c r="S26" s="31"/>
      <c r="T26" s="31"/>
      <c r="U26" s="31"/>
      <c r="V26" s="31"/>
      <c r="W26" s="33"/>
    </row>
    <row r="27" spans="1:23" s="32" customFormat="1" ht="19.5" thickBot="1">
      <c r="A27" s="29">
        <v>24</v>
      </c>
      <c r="B27" s="129" t="s">
        <v>118</v>
      </c>
      <c r="C27" s="137" t="s">
        <v>78</v>
      </c>
      <c r="D27" s="132">
        <v>5</v>
      </c>
      <c r="E27" s="120">
        <v>172</v>
      </c>
      <c r="F27" s="93">
        <v>178</v>
      </c>
      <c r="G27" s="93">
        <v>224</v>
      </c>
      <c r="H27" s="93">
        <v>160</v>
      </c>
      <c r="I27" s="93">
        <v>248</v>
      </c>
      <c r="J27" s="34">
        <f t="shared" si="0"/>
        <v>982</v>
      </c>
      <c r="K27" s="34">
        <f t="shared" si="1"/>
        <v>25</v>
      </c>
      <c r="L27" s="34">
        <f t="shared" si="2"/>
        <v>1007</v>
      </c>
      <c r="M27" s="34">
        <f t="shared" si="3"/>
        <v>196.4</v>
      </c>
      <c r="N27" s="38">
        <f>L27-L7</f>
        <v>-86</v>
      </c>
      <c r="O27" s="33"/>
      <c r="P27" s="31"/>
      <c r="Q27" s="31"/>
      <c r="R27" s="31"/>
      <c r="S27" s="31"/>
      <c r="T27" s="31"/>
      <c r="U27" s="31"/>
      <c r="V27" s="31"/>
      <c r="W27" s="33"/>
    </row>
    <row r="28" spans="1:23" s="32" customFormat="1" ht="19.5" thickBot="1">
      <c r="A28" s="29">
        <v>25</v>
      </c>
      <c r="B28" s="129" t="s">
        <v>84</v>
      </c>
      <c r="C28" s="137" t="s">
        <v>110</v>
      </c>
      <c r="D28" s="132">
        <v>8</v>
      </c>
      <c r="E28" s="119">
        <v>136</v>
      </c>
      <c r="F28" s="93">
        <v>160</v>
      </c>
      <c r="G28" s="93">
        <v>183</v>
      </c>
      <c r="H28" s="93">
        <v>108</v>
      </c>
      <c r="I28" s="93">
        <v>150</v>
      </c>
      <c r="J28" s="34">
        <f t="shared" si="0"/>
        <v>737</v>
      </c>
      <c r="K28" s="34">
        <f t="shared" si="1"/>
        <v>40</v>
      </c>
      <c r="L28" s="34">
        <f t="shared" si="2"/>
        <v>777</v>
      </c>
      <c r="M28" s="34">
        <f t="shared" si="3"/>
        <v>147.4</v>
      </c>
      <c r="N28" s="38">
        <f>L28-L7</f>
        <v>-316</v>
      </c>
      <c r="O28" s="33"/>
      <c r="P28" s="31"/>
      <c r="Q28" s="31"/>
      <c r="R28" s="31"/>
      <c r="S28" s="31"/>
      <c r="T28" s="31"/>
      <c r="U28" s="31"/>
      <c r="V28" s="31"/>
      <c r="W28" s="33"/>
    </row>
    <row r="29" spans="1:23" s="32" customFormat="1" ht="21" thickBot="1">
      <c r="A29" s="29">
        <v>26</v>
      </c>
      <c r="B29" s="117" t="s">
        <v>111</v>
      </c>
      <c r="C29" s="137" t="s">
        <v>112</v>
      </c>
      <c r="D29" s="121">
        <v>5</v>
      </c>
      <c r="E29" s="120">
        <v>179</v>
      </c>
      <c r="F29" s="93">
        <v>222</v>
      </c>
      <c r="G29" s="93">
        <v>221</v>
      </c>
      <c r="H29" s="93">
        <v>273</v>
      </c>
      <c r="I29" s="93">
        <v>161</v>
      </c>
      <c r="J29" s="34">
        <f t="shared" si="0"/>
        <v>1056</v>
      </c>
      <c r="K29" s="34">
        <f t="shared" si="1"/>
        <v>25</v>
      </c>
      <c r="L29" s="34">
        <f t="shared" si="2"/>
        <v>1081</v>
      </c>
      <c r="M29" s="34">
        <f t="shared" si="3"/>
        <v>211.2</v>
      </c>
      <c r="N29" s="38">
        <f>L29-L7</f>
        <v>-12</v>
      </c>
      <c r="O29" s="33"/>
      <c r="P29" s="31"/>
      <c r="Q29" s="31"/>
      <c r="R29" s="31"/>
      <c r="S29" s="31"/>
      <c r="T29" s="31"/>
      <c r="U29" s="31"/>
      <c r="V29" s="31"/>
      <c r="W29" s="33"/>
    </row>
    <row r="30" spans="1:23" s="32" customFormat="1" ht="19.5" thickBot="1">
      <c r="A30" s="29">
        <v>27</v>
      </c>
      <c r="B30" s="129" t="s">
        <v>97</v>
      </c>
      <c r="C30" s="138" t="s">
        <v>109</v>
      </c>
      <c r="D30" s="130">
        <v>5</v>
      </c>
      <c r="E30" s="120">
        <v>238</v>
      </c>
      <c r="F30" s="93">
        <v>195</v>
      </c>
      <c r="G30" s="93">
        <v>217</v>
      </c>
      <c r="H30" s="93">
        <v>264</v>
      </c>
      <c r="I30" s="93">
        <v>300</v>
      </c>
      <c r="J30" s="34">
        <f t="shared" si="0"/>
        <v>1214</v>
      </c>
      <c r="K30" s="34">
        <f t="shared" si="1"/>
        <v>25</v>
      </c>
      <c r="L30" s="34">
        <f t="shared" si="2"/>
        <v>1239</v>
      </c>
      <c r="M30" s="34">
        <f t="shared" si="3"/>
        <v>242.8</v>
      </c>
      <c r="N30" s="38">
        <f>L30-L7</f>
        <v>146</v>
      </c>
      <c r="O30" s="33"/>
      <c r="P30" s="31"/>
      <c r="Q30" s="31"/>
      <c r="R30" s="31"/>
      <c r="S30" s="31"/>
      <c r="T30" s="31"/>
      <c r="U30" s="31"/>
      <c r="V30" s="31"/>
      <c r="W30" s="33"/>
    </row>
    <row r="31" spans="1:23" s="32" customFormat="1" ht="21" thickBot="1">
      <c r="A31" s="29">
        <v>28</v>
      </c>
      <c r="B31" s="117" t="s">
        <v>107</v>
      </c>
      <c r="C31" s="137"/>
      <c r="D31" s="121">
        <v>5</v>
      </c>
      <c r="E31" s="119"/>
      <c r="F31" s="93"/>
      <c r="G31" s="93"/>
      <c r="H31" s="93"/>
      <c r="I31" s="93"/>
      <c r="J31" s="34">
        <f t="shared" si="0"/>
        <v>0</v>
      </c>
      <c r="K31" s="34">
        <f t="shared" si="1"/>
        <v>0</v>
      </c>
      <c r="L31" s="34">
        <f t="shared" si="2"/>
        <v>0</v>
      </c>
      <c r="M31" s="34" t="e">
        <f t="shared" si="3"/>
        <v>#DIV/0!</v>
      </c>
      <c r="N31" s="38">
        <f>L31-L7</f>
        <v>-1093</v>
      </c>
      <c r="O31" s="33"/>
      <c r="P31" s="31"/>
      <c r="Q31" s="31"/>
      <c r="R31" s="31"/>
      <c r="S31" s="31"/>
      <c r="T31" s="31"/>
      <c r="U31" s="31"/>
      <c r="V31" s="31"/>
      <c r="W31" s="33"/>
    </row>
    <row r="32" spans="1:13" ht="19.5" thickBot="1">
      <c r="A32" s="29">
        <v>29</v>
      </c>
      <c r="B32" s="129" t="s">
        <v>102</v>
      </c>
      <c r="C32" s="137"/>
      <c r="D32" s="132">
        <v>0</v>
      </c>
      <c r="E32" s="119"/>
      <c r="F32" s="93"/>
      <c r="G32" s="93"/>
      <c r="H32" s="93"/>
      <c r="I32" s="93"/>
      <c r="J32" s="34">
        <f t="shared" si="0"/>
        <v>0</v>
      </c>
      <c r="K32" s="34">
        <f t="shared" si="1"/>
        <v>0</v>
      </c>
      <c r="L32" s="34">
        <f t="shared" si="2"/>
        <v>0</v>
      </c>
      <c r="M32" s="34" t="e">
        <f t="shared" si="3"/>
        <v>#DIV/0!</v>
      </c>
    </row>
    <row r="33" spans="1:13" ht="21" thickBot="1">
      <c r="A33" s="29">
        <v>30</v>
      </c>
      <c r="B33" s="145" t="s">
        <v>96</v>
      </c>
      <c r="C33" s="137"/>
      <c r="D33" s="121">
        <v>8</v>
      </c>
      <c r="E33" s="119"/>
      <c r="F33" s="93"/>
      <c r="G33" s="93"/>
      <c r="H33" s="93"/>
      <c r="I33" s="93"/>
      <c r="J33" s="34">
        <f t="shared" si="0"/>
        <v>0</v>
      </c>
      <c r="K33" s="34">
        <f t="shared" si="1"/>
        <v>0</v>
      </c>
      <c r="L33" s="34">
        <f t="shared" si="2"/>
        <v>0</v>
      </c>
      <c r="M33" s="34" t="e">
        <f t="shared" si="3"/>
        <v>#DIV/0!</v>
      </c>
    </row>
    <row r="34" spans="1:13" ht="19.5" thickBot="1">
      <c r="A34" s="29">
        <v>31</v>
      </c>
      <c r="B34" s="129" t="s">
        <v>82</v>
      </c>
      <c r="C34" s="137"/>
      <c r="D34" s="132">
        <v>0</v>
      </c>
      <c r="E34" s="119"/>
      <c r="F34" s="93"/>
      <c r="G34" s="93"/>
      <c r="H34" s="93"/>
      <c r="I34" s="93"/>
      <c r="J34" s="34">
        <f t="shared" si="0"/>
        <v>0</v>
      </c>
      <c r="K34" s="34">
        <f t="shared" si="1"/>
        <v>0</v>
      </c>
      <c r="L34" s="34">
        <f t="shared" si="2"/>
        <v>0</v>
      </c>
      <c r="M34" s="34" t="e">
        <f t="shared" si="3"/>
        <v>#DIV/0!</v>
      </c>
    </row>
    <row r="35" spans="1:13" ht="21" thickBot="1">
      <c r="A35" s="29">
        <v>32</v>
      </c>
      <c r="B35" s="117" t="s">
        <v>87</v>
      </c>
      <c r="C35" s="138"/>
      <c r="D35" s="122"/>
      <c r="E35" s="119"/>
      <c r="F35" s="93"/>
      <c r="G35" s="93"/>
      <c r="H35" s="93"/>
      <c r="I35" s="93"/>
      <c r="J35" s="34">
        <f t="shared" si="0"/>
        <v>0</v>
      </c>
      <c r="K35" s="34">
        <f t="shared" si="1"/>
        <v>0</v>
      </c>
      <c r="L35" s="34">
        <f t="shared" si="2"/>
        <v>0</v>
      </c>
      <c r="M35" s="34" t="e">
        <f t="shared" si="3"/>
        <v>#DIV/0!</v>
      </c>
    </row>
    <row r="36" spans="1:13" ht="21" thickBot="1">
      <c r="A36" s="29">
        <v>33</v>
      </c>
      <c r="B36" s="118" t="s">
        <v>82</v>
      </c>
      <c r="C36" s="137"/>
      <c r="D36" s="121"/>
      <c r="E36" s="119"/>
      <c r="F36" s="93"/>
      <c r="G36" s="93"/>
      <c r="H36" s="93"/>
      <c r="I36" s="93"/>
      <c r="J36" s="34">
        <f t="shared" si="0"/>
        <v>0</v>
      </c>
      <c r="K36" s="34">
        <f t="shared" si="1"/>
        <v>0</v>
      </c>
      <c r="L36" s="34">
        <f t="shared" si="2"/>
        <v>0</v>
      </c>
      <c r="M36" s="34" t="e">
        <f t="shared" si="3"/>
        <v>#DIV/0!</v>
      </c>
    </row>
    <row r="37" spans="2:4" ht="21" thickBot="1">
      <c r="B37" s="118" t="s">
        <v>82</v>
      </c>
      <c r="D37" s="128"/>
    </row>
    <row r="38" spans="2:4" ht="21" thickBot="1">
      <c r="B38" s="118" t="s">
        <v>83</v>
      </c>
      <c r="C38" s="141"/>
      <c r="D38" s="128"/>
    </row>
    <row r="39" spans="2:4" ht="21" thickBot="1">
      <c r="B39" s="117" t="s">
        <v>72</v>
      </c>
      <c r="C39" s="141"/>
      <c r="D39" s="128"/>
    </row>
    <row r="40" spans="2:4" ht="21" thickBot="1">
      <c r="B40" s="117" t="s">
        <v>85</v>
      </c>
      <c r="C40" s="141"/>
      <c r="D40" s="128"/>
    </row>
    <row r="41" spans="2:4" ht="21" thickBot="1">
      <c r="B41" s="125" t="s">
        <v>88</v>
      </c>
      <c r="C41" s="141"/>
      <c r="D41" s="128"/>
    </row>
    <row r="42" ht="21" thickBot="1">
      <c r="B42" s="127" t="s">
        <v>79</v>
      </c>
    </row>
    <row r="43" ht="21" thickBot="1">
      <c r="B43" s="117" t="s">
        <v>79</v>
      </c>
    </row>
    <row r="44" ht="21" thickBot="1">
      <c r="B44" s="117" t="s">
        <v>99</v>
      </c>
    </row>
    <row r="45" ht="21" thickBot="1">
      <c r="B45" s="117" t="s">
        <v>84</v>
      </c>
    </row>
    <row r="46" ht="21" thickBot="1">
      <c r="B46" s="117" t="s">
        <v>84</v>
      </c>
    </row>
    <row r="47" ht="21" thickBot="1">
      <c r="B47" s="117" t="s">
        <v>86</v>
      </c>
    </row>
    <row r="48" ht="21" thickBot="1">
      <c r="B48" s="117" t="s">
        <v>100</v>
      </c>
    </row>
    <row r="49" ht="21" thickBot="1">
      <c r="B49" s="117" t="s">
        <v>103</v>
      </c>
    </row>
    <row r="50" ht="21" thickBot="1">
      <c r="B50" s="117" t="s">
        <v>89</v>
      </c>
    </row>
    <row r="51" ht="21" thickBot="1">
      <c r="B51" s="117" t="s">
        <v>90</v>
      </c>
    </row>
    <row r="52" ht="21" thickBot="1">
      <c r="B52" s="117" t="s">
        <v>90</v>
      </c>
    </row>
    <row r="53" ht="21" thickBot="1">
      <c r="B53" s="117" t="s">
        <v>80</v>
      </c>
    </row>
    <row r="54" ht="21" thickBot="1">
      <c r="B54" s="117" t="s">
        <v>80</v>
      </c>
    </row>
    <row r="55" ht="21" thickBot="1">
      <c r="B55" s="117" t="s">
        <v>95</v>
      </c>
    </row>
    <row r="56" ht="21" thickBot="1">
      <c r="B56" s="117" t="s">
        <v>91</v>
      </c>
    </row>
    <row r="57" ht="21" thickBot="1">
      <c r="B57" s="117" t="s">
        <v>101</v>
      </c>
    </row>
    <row r="58" ht="21" thickBot="1">
      <c r="B58" s="117" t="s">
        <v>92</v>
      </c>
    </row>
    <row r="59" ht="21" thickBot="1">
      <c r="B59" s="117" t="s">
        <v>93</v>
      </c>
    </row>
    <row r="60" ht="21" thickBot="1">
      <c r="B60" s="117" t="s">
        <v>104</v>
      </c>
    </row>
  </sheetData>
  <sheetProtection/>
  <printOptions horizontalCentered="1"/>
  <pageMargins left="0.6" right="0.6" top="0.19" bottom="0.38" header="0.5" footer="0.5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21"/>
  <sheetViews>
    <sheetView view="pageBreakPreview" zoomScale="110" zoomScaleNormal="75" zoomScaleSheetLayoutView="110" zoomScalePageLayoutView="0" workbookViewId="0" topLeftCell="A4">
      <selection activeCell="I12" sqref="I12"/>
    </sheetView>
  </sheetViews>
  <sheetFormatPr defaultColWidth="9.140625" defaultRowHeight="12.75"/>
  <cols>
    <col min="2" max="2" width="36.8515625" style="0" bestFit="1" customWidth="1"/>
    <col min="3" max="3" width="10.57421875" style="2" customWidth="1"/>
    <col min="4" max="4" width="10.7109375" style="2" customWidth="1"/>
    <col min="5" max="5" width="10.57421875" style="2" customWidth="1"/>
    <col min="6" max="6" width="10.57421875" style="57" customWidth="1"/>
  </cols>
  <sheetData>
    <row r="1" ht="3.75" customHeight="1"/>
    <row r="2" ht="12.75"/>
    <row r="3" ht="12.75"/>
    <row r="4" ht="12.75"/>
    <row r="5" ht="12.75"/>
    <row r="6" ht="12.75"/>
    <row r="7" ht="12.75"/>
    <row r="8" ht="6.75" customHeight="1" thickBot="1"/>
    <row r="9" spans="1:6" ht="16.5" thickBot="1">
      <c r="A9" s="44" t="s">
        <v>0</v>
      </c>
      <c r="B9" s="48" t="s">
        <v>1</v>
      </c>
      <c r="C9" s="45" t="s">
        <v>2</v>
      </c>
      <c r="D9" s="45" t="s">
        <v>3</v>
      </c>
      <c r="E9" s="45" t="s">
        <v>113</v>
      </c>
      <c r="F9" s="46" t="s">
        <v>10</v>
      </c>
    </row>
    <row r="10" spans="1:6" ht="20.25" customHeight="1" thickBot="1">
      <c r="A10" s="74">
        <v>1</v>
      </c>
      <c r="B10" s="54" t="str">
        <f>Rezultāti!B26</f>
        <v>Sigutis Briedis</v>
      </c>
      <c r="C10" s="53" t="s">
        <v>63</v>
      </c>
      <c r="D10" s="123">
        <f>Rezultāti!D26</f>
        <v>5</v>
      </c>
      <c r="E10" s="53">
        <v>235</v>
      </c>
      <c r="F10" s="55">
        <f aca="true" t="shared" si="0" ref="F10:F21">SUM(D10:E10)</f>
        <v>240</v>
      </c>
    </row>
    <row r="11" spans="1:6" ht="20.25" customHeight="1" thickBot="1">
      <c r="A11" s="75">
        <v>2</v>
      </c>
      <c r="B11" s="54" t="str">
        <f>Rezultāti!B29</f>
        <v>Rolands Landsbergs</v>
      </c>
      <c r="C11" s="53" t="s">
        <v>66</v>
      </c>
      <c r="D11" s="123">
        <f>Rezultāti!D29</f>
        <v>5</v>
      </c>
      <c r="E11" s="53">
        <v>231</v>
      </c>
      <c r="F11" s="55">
        <f t="shared" si="0"/>
        <v>236</v>
      </c>
    </row>
    <row r="12" spans="1:6" ht="20.25" customHeight="1" thickBot="1" thickTop="1">
      <c r="A12" s="47">
        <v>3</v>
      </c>
      <c r="B12" s="54" t="str">
        <f>Rezultāti!B6</f>
        <v>Toms Pultraks</v>
      </c>
      <c r="C12" s="53" t="s">
        <v>69</v>
      </c>
      <c r="D12" s="123">
        <f>Rezultāti!D6</f>
        <v>0</v>
      </c>
      <c r="E12" s="53">
        <v>227</v>
      </c>
      <c r="F12" s="55">
        <f t="shared" si="0"/>
        <v>227</v>
      </c>
    </row>
    <row r="13" spans="1:6" ht="20.25" customHeight="1" thickBot="1">
      <c r="A13" s="43">
        <v>4</v>
      </c>
      <c r="B13" s="54" t="str">
        <f>Rezultāti!B14</f>
        <v>Ivars Lauris</v>
      </c>
      <c r="C13" s="53" t="s">
        <v>55</v>
      </c>
      <c r="D13" s="123">
        <f>Rezultāti!D14</f>
        <v>0</v>
      </c>
      <c r="E13" s="53">
        <v>227</v>
      </c>
      <c r="F13" s="55">
        <f t="shared" si="0"/>
        <v>227</v>
      </c>
    </row>
    <row r="14" spans="1:6" ht="20.25" customHeight="1" thickBot="1">
      <c r="A14" s="43">
        <v>5</v>
      </c>
      <c r="B14" s="54" t="str">
        <f>Rezultāti!B7</f>
        <v>Mārtiņš Lasmanis</v>
      </c>
      <c r="C14" s="53" t="s">
        <v>65</v>
      </c>
      <c r="D14" s="123">
        <f>Rezultāti!D7</f>
        <v>5</v>
      </c>
      <c r="E14" s="53">
        <v>218</v>
      </c>
      <c r="F14" s="55">
        <f t="shared" si="0"/>
        <v>223</v>
      </c>
    </row>
    <row r="15" spans="1:6" ht="20.25" customHeight="1" thickBot="1">
      <c r="A15" s="43">
        <v>6</v>
      </c>
      <c r="B15" s="54" t="str">
        <f>Rezultāti!B17</f>
        <v>Dmitrijs Nikonovs</v>
      </c>
      <c r="C15" s="53" t="s">
        <v>54</v>
      </c>
      <c r="D15" s="123">
        <f>Rezultāti!D17</f>
        <v>5</v>
      </c>
      <c r="E15" s="53">
        <v>214</v>
      </c>
      <c r="F15" s="55">
        <f t="shared" si="0"/>
        <v>219</v>
      </c>
    </row>
    <row r="16" spans="1:6" ht="20.25" customHeight="1" thickBot="1">
      <c r="A16" s="43">
        <v>7</v>
      </c>
      <c r="B16" s="54" t="str">
        <f>Rezultāti!B27</f>
        <v>Sergejs Ļeonovs</v>
      </c>
      <c r="C16" s="53" t="s">
        <v>57</v>
      </c>
      <c r="D16" s="123">
        <f>Rezultāti!D27</f>
        <v>5</v>
      </c>
      <c r="E16" s="53">
        <v>204</v>
      </c>
      <c r="F16" s="55">
        <f t="shared" si="0"/>
        <v>209</v>
      </c>
    </row>
    <row r="17" spans="1:6" ht="20.25" customHeight="1" thickBot="1">
      <c r="A17" s="43">
        <v>8</v>
      </c>
      <c r="B17" s="54" t="str">
        <f>Rezultāti!B23</f>
        <v>Dmitrijs Šapovalovs</v>
      </c>
      <c r="C17" s="53" t="s">
        <v>59</v>
      </c>
      <c r="D17" s="123">
        <f>Rezultāti!D23</f>
        <v>5</v>
      </c>
      <c r="E17" s="53">
        <v>197</v>
      </c>
      <c r="F17" s="55">
        <f t="shared" si="0"/>
        <v>202</v>
      </c>
    </row>
    <row r="18" spans="1:6" ht="20.25" customHeight="1" thickBot="1">
      <c r="A18" s="43">
        <v>9</v>
      </c>
      <c r="B18" s="54" t="str">
        <f>Rezultāti!B16</f>
        <v>Eduards Kobiļuks</v>
      </c>
      <c r="C18" s="53" t="s">
        <v>75</v>
      </c>
      <c r="D18" s="123">
        <f>Rezultāti!D16</f>
        <v>5</v>
      </c>
      <c r="E18" s="53">
        <v>195</v>
      </c>
      <c r="F18" s="55">
        <f t="shared" si="0"/>
        <v>200</v>
      </c>
    </row>
    <row r="19" spans="1:6" ht="21" customHeight="1" thickBot="1">
      <c r="A19" s="43">
        <v>10</v>
      </c>
      <c r="B19" s="54" t="str">
        <f>Rezultāti!B8</f>
        <v>Elviss Volkops</v>
      </c>
      <c r="C19" s="53" t="s">
        <v>74</v>
      </c>
      <c r="D19" s="123">
        <f>Rezultāti!D8</f>
        <v>0</v>
      </c>
      <c r="E19" s="53">
        <v>192</v>
      </c>
      <c r="F19" s="55">
        <f t="shared" si="0"/>
        <v>192</v>
      </c>
    </row>
    <row r="20" spans="1:6" ht="21" customHeight="1" thickBot="1">
      <c r="A20" s="43">
        <v>11</v>
      </c>
      <c r="B20" s="54" t="str">
        <f>Rezultāti!B10</f>
        <v>Maksims Isajevs</v>
      </c>
      <c r="C20" s="53" t="s">
        <v>60</v>
      </c>
      <c r="D20" s="123">
        <f>Rezultāti!D10</f>
        <v>8</v>
      </c>
      <c r="E20" s="53">
        <v>177</v>
      </c>
      <c r="F20" s="55">
        <f t="shared" si="0"/>
        <v>185</v>
      </c>
    </row>
    <row r="21" spans="1:6" ht="21" customHeight="1" thickBot="1">
      <c r="A21" s="43">
        <v>12</v>
      </c>
      <c r="B21" s="54" t="str">
        <f>Rezultāti!B9</f>
        <v>Evija Vende-Priekule</v>
      </c>
      <c r="C21" s="53" t="s">
        <v>62</v>
      </c>
      <c r="D21" s="123">
        <f>Rezultāti!D9</f>
        <v>0</v>
      </c>
      <c r="E21" s="53">
        <v>178</v>
      </c>
      <c r="F21" s="55">
        <f t="shared" si="0"/>
        <v>178</v>
      </c>
    </row>
  </sheetData>
  <sheetProtection/>
  <printOptions horizontalCentered="1"/>
  <pageMargins left="0.15748031496062992" right="0.15748031496062992" top="0.4330708661417323" bottom="0.15748031496062992" header="0.15748031496062992" footer="0.1574803149606299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3.57421875" style="7" customWidth="1"/>
    <col min="2" max="2" width="12.28125" style="7" customWidth="1"/>
    <col min="3" max="3" width="37.421875" style="7" bestFit="1" customWidth="1"/>
    <col min="4" max="4" width="9.8515625" style="13" customWidth="1" collapsed="1"/>
    <col min="5" max="5" width="12.57421875" style="7" customWidth="1"/>
    <col min="6" max="6" width="10.00390625" style="7" customWidth="1"/>
    <col min="7" max="7" width="9.7109375" style="7" customWidth="1"/>
    <col min="8" max="8" width="4.421875" style="7" customWidth="1"/>
    <col min="9" max="9" width="17.8515625" style="7" customWidth="1"/>
    <col min="10" max="16384" width="9.140625" style="7" customWidth="1"/>
  </cols>
  <sheetData>
    <row r="1" ht="15.75">
      <c r="E1" s="6"/>
    </row>
    <row r="2" spans="2:9" ht="15.75">
      <c r="B2" s="18"/>
      <c r="C2" s="19"/>
      <c r="D2" s="77"/>
      <c r="E2" s="22"/>
      <c r="F2" s="19"/>
      <c r="G2" s="19"/>
      <c r="H2" s="16"/>
      <c r="I2" s="16"/>
    </row>
    <row r="3" spans="2:8" ht="15">
      <c r="B3" s="18"/>
      <c r="C3" s="19"/>
      <c r="D3" s="77"/>
      <c r="E3" s="19"/>
      <c r="F3" s="19"/>
      <c r="G3" s="19"/>
      <c r="H3" s="10"/>
    </row>
    <row r="4" spans="2:8" ht="15">
      <c r="B4" s="18"/>
      <c r="C4" s="19"/>
      <c r="D4" s="77"/>
      <c r="E4" s="19"/>
      <c r="F4" s="19"/>
      <c r="G4" s="19"/>
      <c r="H4" s="10"/>
    </row>
    <row r="5" spans="2:8" ht="15.75" thickBot="1">
      <c r="B5" s="18"/>
      <c r="C5" s="19"/>
      <c r="D5" s="77"/>
      <c r="E5" s="19"/>
      <c r="F5" s="19"/>
      <c r="G5" s="19"/>
      <c r="H5" s="10"/>
    </row>
    <row r="6" spans="2:8" ht="31.5">
      <c r="B6" s="39" t="s">
        <v>0</v>
      </c>
      <c r="C6" s="20" t="s">
        <v>1</v>
      </c>
      <c r="D6" s="20" t="s">
        <v>3</v>
      </c>
      <c r="E6" s="20" t="s">
        <v>14</v>
      </c>
      <c r="F6" s="21" t="s">
        <v>10</v>
      </c>
      <c r="G6" s="19"/>
      <c r="H6" s="12"/>
    </row>
    <row r="7" spans="2:8" ht="22.5" customHeight="1">
      <c r="B7" s="40">
        <v>1</v>
      </c>
      <c r="C7" s="105" t="str">
        <f>'Rezultātu lapa'!B4</f>
        <v>Artūrs Stuģis</v>
      </c>
      <c r="D7" s="106">
        <f>'Rezultātu lapa'!D4</f>
        <v>8</v>
      </c>
      <c r="E7" s="143">
        <v>233</v>
      </c>
      <c r="F7" s="144">
        <f>SUM(E7:E7)</f>
        <v>233</v>
      </c>
      <c r="G7" s="19"/>
      <c r="H7" s="10"/>
    </row>
    <row r="8" spans="2:8" ht="22.5" customHeight="1" thickBot="1">
      <c r="B8" s="41">
        <v>2</v>
      </c>
      <c r="C8" s="142" t="s">
        <v>124</v>
      </c>
      <c r="D8" s="108">
        <v>8</v>
      </c>
      <c r="E8" s="108">
        <v>207</v>
      </c>
      <c r="F8" s="76">
        <f>SUM(D8:E8)</f>
        <v>215</v>
      </c>
      <c r="G8" s="19"/>
      <c r="H8" s="10"/>
    </row>
    <row r="9" spans="2:8" ht="22.5" customHeight="1" hidden="1" thickBot="1">
      <c r="B9" s="109">
        <v>3</v>
      </c>
      <c r="C9" s="110"/>
      <c r="D9" s="111"/>
      <c r="E9" s="111"/>
      <c r="F9" s="112">
        <f>SUM(D9:E9)</f>
        <v>0</v>
      </c>
      <c r="G9" s="19"/>
      <c r="H9" s="10"/>
    </row>
    <row r="10" spans="2:8" ht="15.75" thickBot="1">
      <c r="B10" s="18"/>
      <c r="C10" s="19"/>
      <c r="D10" s="77"/>
      <c r="E10" s="19"/>
      <c r="F10" s="19"/>
      <c r="G10" s="19"/>
      <c r="H10" s="10"/>
    </row>
    <row r="11" spans="2:8" ht="31.5">
      <c r="B11" s="39" t="s">
        <v>0</v>
      </c>
      <c r="C11" s="20" t="s">
        <v>1</v>
      </c>
      <c r="D11" s="20" t="s">
        <v>3</v>
      </c>
      <c r="E11" s="20" t="s">
        <v>14</v>
      </c>
      <c r="F11" s="21" t="s">
        <v>10</v>
      </c>
      <c r="G11" s="19"/>
      <c r="H11" s="12"/>
    </row>
    <row r="12" spans="2:8" ht="22.5" customHeight="1">
      <c r="B12" s="89"/>
      <c r="C12" s="126" t="s">
        <v>100</v>
      </c>
      <c r="D12" s="113">
        <v>8</v>
      </c>
      <c r="E12" s="114">
        <v>207</v>
      </c>
      <c r="F12" s="90">
        <f>SUM(D12:E12)</f>
        <v>215</v>
      </c>
      <c r="G12" s="19"/>
      <c r="H12" s="10"/>
    </row>
    <row r="13" spans="2:8" ht="22.5" customHeight="1">
      <c r="B13" s="40">
        <v>3</v>
      </c>
      <c r="C13" s="105" t="str">
        <f>'Rezultātu lapa'!B5</f>
        <v>Toms Blumbergs</v>
      </c>
      <c r="D13" s="106">
        <f>'Rezultātu lapa'!D5</f>
        <v>5</v>
      </c>
      <c r="E13" s="114">
        <v>197</v>
      </c>
      <c r="F13" s="90">
        <f>SUM(D13:E13)</f>
        <v>202</v>
      </c>
      <c r="G13" s="19"/>
      <c r="H13" s="10"/>
    </row>
    <row r="14" spans="2:8" ht="22.5" customHeight="1">
      <c r="B14" s="40">
        <v>4</v>
      </c>
      <c r="C14" s="146" t="s">
        <v>115</v>
      </c>
      <c r="D14" s="106">
        <v>0</v>
      </c>
      <c r="E14" s="114">
        <v>192</v>
      </c>
      <c r="F14" s="90">
        <f>SUM(D14:E14)</f>
        <v>192</v>
      </c>
      <c r="G14" s="19"/>
      <c r="H14" s="10"/>
    </row>
    <row r="15" spans="2:8" ht="22.5" customHeight="1" thickBot="1">
      <c r="B15" s="41">
        <v>5</v>
      </c>
      <c r="C15" s="107" t="s">
        <v>123</v>
      </c>
      <c r="D15" s="108">
        <v>5</v>
      </c>
      <c r="E15" s="115">
        <v>185</v>
      </c>
      <c r="F15" s="91">
        <f>SUM(D15:E15)</f>
        <v>190</v>
      </c>
      <c r="G15" s="19"/>
      <c r="H15" s="10"/>
    </row>
    <row r="16" spans="2:8" ht="15.75" thickBot="1">
      <c r="B16" s="18"/>
      <c r="C16" s="19"/>
      <c r="D16" s="77"/>
      <c r="E16" s="19"/>
      <c r="F16" s="19"/>
      <c r="G16" s="19"/>
      <c r="H16" s="10"/>
    </row>
    <row r="17" spans="2:8" ht="31.5">
      <c r="B17" s="39" t="s">
        <v>0</v>
      </c>
      <c r="C17" s="20" t="s">
        <v>1</v>
      </c>
      <c r="D17" s="20" t="s">
        <v>3</v>
      </c>
      <c r="E17" s="20" t="s">
        <v>14</v>
      </c>
      <c r="F17" s="21" t="s">
        <v>10</v>
      </c>
      <c r="G17" s="19"/>
      <c r="H17" s="10"/>
    </row>
    <row r="18" spans="2:8" ht="22.5" customHeight="1">
      <c r="B18" s="42"/>
      <c r="C18" s="105" t="str">
        <f>'Rezultātu lapa'!B6</f>
        <v>Maksims Čerņakovs</v>
      </c>
      <c r="D18" s="106">
        <f>'Rezultātu lapa'!D6</f>
        <v>8</v>
      </c>
      <c r="E18" s="106">
        <v>237</v>
      </c>
      <c r="F18" s="69">
        <f aca="true" t="shared" si="0" ref="F18:F23">SUM(E18+D18)</f>
        <v>245</v>
      </c>
      <c r="G18" s="19"/>
      <c r="H18" s="10"/>
    </row>
    <row r="19" spans="2:8" ht="22.5" customHeight="1">
      <c r="B19" s="42"/>
      <c r="C19" s="105" t="str">
        <f>'Rezultātu lapa'!B9</f>
        <v>Nikolajs Tkacenko</v>
      </c>
      <c r="D19" s="106">
        <f>'Rezultātu lapa'!D9</f>
        <v>5</v>
      </c>
      <c r="E19" s="106">
        <v>230</v>
      </c>
      <c r="F19" s="69">
        <f t="shared" si="0"/>
        <v>235</v>
      </c>
      <c r="G19" s="19"/>
      <c r="H19" s="10"/>
    </row>
    <row r="20" spans="2:8" ht="22.5" customHeight="1">
      <c r="B20" s="42"/>
      <c r="C20" s="105" t="str">
        <f>'Rezultātu lapa'!B8</f>
        <v>Edgars Poišs</v>
      </c>
      <c r="D20" s="106">
        <f>'Rezultātu lapa'!D8</f>
        <v>0</v>
      </c>
      <c r="E20" s="106">
        <v>222</v>
      </c>
      <c r="F20" s="69">
        <f t="shared" si="0"/>
        <v>222</v>
      </c>
      <c r="G20" s="19"/>
      <c r="H20" s="10"/>
    </row>
    <row r="21" spans="2:8" ht="22.5" customHeight="1">
      <c r="B21" s="70" t="s">
        <v>19</v>
      </c>
      <c r="C21" s="105" t="s">
        <v>105</v>
      </c>
      <c r="D21" s="106">
        <v>5</v>
      </c>
      <c r="E21" s="106">
        <v>210</v>
      </c>
      <c r="F21" s="69">
        <f t="shared" si="0"/>
        <v>215</v>
      </c>
      <c r="G21" s="19"/>
      <c r="H21" s="10"/>
    </row>
    <row r="22" spans="2:8" ht="22.5" customHeight="1">
      <c r="B22" s="70" t="s">
        <v>20</v>
      </c>
      <c r="C22" s="126" t="str">
        <f>'Rezultātu lapa'!B7</f>
        <v>Ilmars Elijass</v>
      </c>
      <c r="D22" s="113">
        <f>'Rezultātu lapa'!D7</f>
        <v>8</v>
      </c>
      <c r="E22" s="106">
        <v>185</v>
      </c>
      <c r="F22" s="69">
        <f t="shared" si="0"/>
        <v>193</v>
      </c>
      <c r="G22" s="19"/>
      <c r="H22" s="10"/>
    </row>
    <row r="23" spans="2:8" ht="22.5" customHeight="1" thickBot="1">
      <c r="B23" s="73" t="s">
        <v>18</v>
      </c>
      <c r="C23" s="107" t="s">
        <v>111</v>
      </c>
      <c r="D23" s="108">
        <v>5</v>
      </c>
      <c r="E23" s="108">
        <v>170</v>
      </c>
      <c r="F23" s="76">
        <f t="shared" si="0"/>
        <v>175</v>
      </c>
      <c r="G23" s="19"/>
      <c r="H23" s="10"/>
    </row>
    <row r="24" spans="2:8" ht="15">
      <c r="B24" s="18"/>
      <c r="C24" s="19"/>
      <c r="D24" s="77"/>
      <c r="E24" s="19"/>
      <c r="F24" s="19"/>
      <c r="G24" s="19"/>
      <c r="H24" s="10"/>
    </row>
    <row r="25" spans="2:8" ht="15">
      <c r="B25" s="18"/>
      <c r="C25" s="19"/>
      <c r="D25" s="77"/>
      <c r="E25" s="19"/>
      <c r="F25" s="19"/>
      <c r="G25" s="19"/>
      <c r="H25" s="10"/>
    </row>
    <row r="26" spans="2:8" ht="15">
      <c r="B26" s="18"/>
      <c r="C26" s="23"/>
      <c r="D26" s="78"/>
      <c r="E26" s="22"/>
      <c r="F26" s="22"/>
      <c r="G26" s="19"/>
      <c r="H26" s="10"/>
    </row>
    <row r="27" ht="15">
      <c r="H27" s="10"/>
    </row>
    <row r="28" ht="12.75"/>
    <row r="29" spans="7:8" ht="15">
      <c r="G29" s="9"/>
      <c r="H29" s="10"/>
    </row>
    <row r="30" spans="7:8" ht="15">
      <c r="G30" s="9"/>
      <c r="H30" s="10"/>
    </row>
    <row r="31" spans="7:8" ht="15">
      <c r="G31" s="11"/>
      <c r="H31" s="12"/>
    </row>
    <row r="32" spans="7:8" ht="15">
      <c r="G32" s="11"/>
      <c r="H32" s="12"/>
    </row>
    <row r="33" spans="2:8" ht="15">
      <c r="B33" s="9"/>
      <c r="C33" s="17"/>
      <c r="D33" s="10"/>
      <c r="E33" s="10"/>
      <c r="G33" s="9"/>
      <c r="H33" s="10"/>
    </row>
    <row r="34" spans="2:8" ht="15">
      <c r="B34" s="9"/>
      <c r="C34" s="17"/>
      <c r="D34" s="10"/>
      <c r="E34" s="10"/>
      <c r="G34" s="9"/>
      <c r="H34" s="10"/>
    </row>
    <row r="35" spans="2:8" ht="15">
      <c r="B35" s="9"/>
      <c r="C35" s="17"/>
      <c r="D35" s="10"/>
      <c r="E35" s="10"/>
      <c r="G35" s="9"/>
      <c r="H35" s="10"/>
    </row>
    <row r="36" spans="2:8" ht="15">
      <c r="B36" s="9"/>
      <c r="C36" s="17"/>
      <c r="D36" s="10"/>
      <c r="E36" s="10"/>
      <c r="G36" s="9"/>
      <c r="H36" s="10"/>
    </row>
    <row r="37" spans="2:8" ht="15">
      <c r="B37" s="9"/>
      <c r="C37" s="17"/>
      <c r="D37" s="10"/>
      <c r="E37" s="10"/>
      <c r="G37" s="9"/>
      <c r="H37" s="10"/>
    </row>
    <row r="38" spans="2:8" ht="15">
      <c r="B38" s="9"/>
      <c r="C38" s="17"/>
      <c r="D38" s="10"/>
      <c r="E38" s="10"/>
      <c r="G38" s="9"/>
      <c r="H38" s="12"/>
    </row>
    <row r="39" spans="2:8" ht="15">
      <c r="B39" s="9"/>
      <c r="C39" s="17"/>
      <c r="D39" s="10"/>
      <c r="E39" s="10"/>
      <c r="G39" s="9"/>
      <c r="H39" s="10"/>
    </row>
    <row r="40" spans="2:8" ht="15">
      <c r="B40" s="9"/>
      <c r="C40" s="17"/>
      <c r="D40" s="10"/>
      <c r="E40" s="10"/>
      <c r="G40" s="9"/>
      <c r="H40" s="10"/>
    </row>
    <row r="41" spans="2:8" ht="15">
      <c r="B41" s="9"/>
      <c r="C41" s="17"/>
      <c r="D41" s="10"/>
      <c r="E41" s="10"/>
      <c r="G41" s="9"/>
      <c r="H41" s="10"/>
    </row>
    <row r="42" spans="2:8" ht="15">
      <c r="B42" s="9"/>
      <c r="C42" s="17"/>
      <c r="D42" s="10"/>
      <c r="E42" s="10"/>
      <c r="G42" s="9"/>
      <c r="H42" s="10"/>
    </row>
    <row r="43" spans="2:8" ht="15">
      <c r="B43" s="9"/>
      <c r="C43" s="17"/>
      <c r="D43" s="10"/>
      <c r="E43" s="10"/>
      <c r="G43" s="9"/>
      <c r="H43" s="10"/>
    </row>
    <row r="44" spans="2:8" ht="15">
      <c r="B44" s="9"/>
      <c r="C44" s="17"/>
      <c r="D44" s="10"/>
      <c r="E44" s="10"/>
      <c r="G44" s="9"/>
      <c r="H44" s="10"/>
    </row>
    <row r="45" spans="2:8" ht="15">
      <c r="B45" s="9"/>
      <c r="C45" s="17"/>
      <c r="D45" s="10"/>
      <c r="E45" s="10"/>
      <c r="G45" s="9"/>
      <c r="H45" s="10"/>
    </row>
    <row r="46" spans="2:8" ht="15">
      <c r="B46" s="9"/>
      <c r="C46" s="17"/>
      <c r="D46" s="10"/>
      <c r="E46" s="10"/>
      <c r="G46" s="9"/>
      <c r="H46" s="10"/>
    </row>
    <row r="47" spans="2:8" ht="15">
      <c r="B47" s="9"/>
      <c r="C47" s="17"/>
      <c r="D47" s="10"/>
      <c r="E47" s="10"/>
      <c r="G47" s="9"/>
      <c r="H47" s="12"/>
    </row>
    <row r="48" spans="2:8" ht="15">
      <c r="B48" s="9"/>
      <c r="C48" s="17"/>
      <c r="D48" s="10"/>
      <c r="E48" s="10"/>
      <c r="G48" s="9"/>
      <c r="H48" s="10"/>
    </row>
    <row r="49" spans="2:8" ht="15">
      <c r="B49" s="9"/>
      <c r="C49" s="17"/>
      <c r="D49" s="10"/>
      <c r="E49" s="10"/>
      <c r="G49" s="9"/>
      <c r="H49" s="10"/>
    </row>
    <row r="50" spans="2:8" ht="15">
      <c r="B50" s="9"/>
      <c r="C50" s="17"/>
      <c r="D50" s="10"/>
      <c r="E50" s="10"/>
      <c r="G50" s="9"/>
      <c r="H50" s="10"/>
    </row>
    <row r="51" spans="2:8" ht="15">
      <c r="B51" s="9"/>
      <c r="C51" s="17"/>
      <c r="D51" s="10"/>
      <c r="E51" s="10"/>
      <c r="G51" s="9"/>
      <c r="H51" s="10"/>
    </row>
    <row r="52" spans="2:8" ht="15">
      <c r="B52" s="9"/>
      <c r="C52" s="17"/>
      <c r="D52" s="10"/>
      <c r="E52" s="10"/>
      <c r="G52" s="9"/>
      <c r="H52" s="10"/>
    </row>
    <row r="53" spans="2:8" ht="15">
      <c r="B53" s="9"/>
      <c r="C53" s="17"/>
      <c r="D53" s="10"/>
      <c r="E53" s="10"/>
      <c r="G53" s="9"/>
      <c r="H53" s="10"/>
    </row>
    <row r="54" spans="2:8" ht="15">
      <c r="B54" s="9"/>
      <c r="C54" s="17"/>
      <c r="D54" s="10"/>
      <c r="E54" s="10"/>
      <c r="G54" s="9"/>
      <c r="H54" s="10"/>
    </row>
    <row r="55" spans="2:8" ht="15">
      <c r="B55" s="9"/>
      <c r="C55" s="17"/>
      <c r="D55" s="10"/>
      <c r="E55" s="10"/>
      <c r="G55" s="9"/>
      <c r="H55" s="10"/>
    </row>
    <row r="56" spans="2:8" ht="15">
      <c r="B56" s="9"/>
      <c r="C56" s="17"/>
      <c r="D56" s="10"/>
      <c r="E56" s="10"/>
      <c r="G56" s="9"/>
      <c r="H56" s="10"/>
    </row>
    <row r="57" spans="2:8" ht="15">
      <c r="B57" s="9"/>
      <c r="C57" s="17"/>
      <c r="D57" s="10"/>
      <c r="E57" s="10"/>
      <c r="G57" s="9"/>
      <c r="H57" s="10"/>
    </row>
    <row r="58" spans="2:8" ht="15">
      <c r="B58" s="9"/>
      <c r="C58" s="17"/>
      <c r="D58" s="10"/>
      <c r="E58" s="10"/>
      <c r="G58" s="9"/>
      <c r="H58" s="10"/>
    </row>
    <row r="59" spans="2:8" ht="15">
      <c r="B59" s="9"/>
      <c r="C59" s="17"/>
      <c r="D59" s="10"/>
      <c r="E59" s="10"/>
      <c r="G59" s="9"/>
      <c r="H59" s="12"/>
    </row>
    <row r="60" spans="2:8" ht="15">
      <c r="B60" s="9"/>
      <c r="C60" s="17"/>
      <c r="D60" s="10"/>
      <c r="E60" s="10"/>
      <c r="G60" s="17"/>
      <c r="H60" s="10"/>
    </row>
    <row r="61" spans="2:5" ht="15">
      <c r="B61" s="9"/>
      <c r="C61" s="17"/>
      <c r="D61" s="10"/>
      <c r="E61" s="10"/>
    </row>
    <row r="62" spans="2:8" ht="15">
      <c r="B62" s="9"/>
      <c r="C62" s="17"/>
      <c r="D62" s="10"/>
      <c r="E62" s="10"/>
      <c r="G62" s="17"/>
      <c r="H62" s="10"/>
    </row>
    <row r="63" spans="2:8" ht="15">
      <c r="B63" s="9"/>
      <c r="C63" s="17"/>
      <c r="D63" s="10"/>
      <c r="E63" s="10"/>
      <c r="G63" s="17"/>
      <c r="H63" s="10"/>
    </row>
    <row r="64" spans="2:8" ht="15">
      <c r="B64" s="9"/>
      <c r="C64" s="17"/>
      <c r="D64" s="10"/>
      <c r="E64" s="10"/>
      <c r="G64" s="17"/>
      <c r="H64" s="10"/>
    </row>
    <row r="65" spans="2:5" ht="15">
      <c r="B65" s="9"/>
      <c r="C65" s="17"/>
      <c r="D65" s="10"/>
      <c r="E65" s="10"/>
    </row>
    <row r="66" spans="2:8" ht="15">
      <c r="B66" s="9"/>
      <c r="C66" s="17"/>
      <c r="D66" s="10"/>
      <c r="E66" s="10"/>
      <c r="G66" s="17"/>
      <c r="H66" s="10"/>
    </row>
    <row r="67" spans="2:8" ht="15">
      <c r="B67" s="9"/>
      <c r="C67" s="17"/>
      <c r="D67" s="10"/>
      <c r="E67" s="10"/>
      <c r="H67" s="12"/>
    </row>
    <row r="68" spans="2:8" ht="15">
      <c r="B68" s="9"/>
      <c r="C68" s="17"/>
      <c r="D68" s="10"/>
      <c r="E68" s="10"/>
      <c r="G68" s="17"/>
      <c r="H68" s="10"/>
    </row>
    <row r="69" spans="2:8" ht="15">
      <c r="B69" s="9"/>
      <c r="C69" s="17"/>
      <c r="D69" s="10"/>
      <c r="E69" s="10"/>
      <c r="G69" s="17"/>
      <c r="H69" s="10"/>
    </row>
    <row r="70" spans="2:8" ht="15">
      <c r="B70" s="9"/>
      <c r="C70" s="17"/>
      <c r="D70" s="10"/>
      <c r="E70" s="10"/>
      <c r="G70" s="17"/>
      <c r="H70" s="10"/>
    </row>
    <row r="71" spans="2:8" ht="15">
      <c r="B71" s="9"/>
      <c r="C71" s="17"/>
      <c r="D71" s="10"/>
      <c r="E71" s="10"/>
      <c r="G71" s="17"/>
      <c r="H71" s="10"/>
    </row>
    <row r="72" spans="2:8" ht="15">
      <c r="B72" s="9"/>
      <c r="C72" s="17"/>
      <c r="D72" s="10"/>
      <c r="E72" s="10"/>
      <c r="G72" s="17"/>
      <c r="H72" s="10"/>
    </row>
    <row r="73" spans="2:8" ht="15">
      <c r="B73" s="9"/>
      <c r="C73" s="17"/>
      <c r="D73" s="10"/>
      <c r="E73" s="10"/>
      <c r="G73" s="17"/>
      <c r="H73" s="10"/>
    </row>
    <row r="74" spans="2:8" ht="15">
      <c r="B74" s="9"/>
      <c r="C74" s="17"/>
      <c r="D74" s="10"/>
      <c r="E74" s="10"/>
      <c r="G74" s="17"/>
      <c r="H74" s="10"/>
    </row>
    <row r="75" spans="2:5" ht="15">
      <c r="B75" s="9"/>
      <c r="C75" s="17"/>
      <c r="D75" s="10"/>
      <c r="E75" s="10"/>
    </row>
    <row r="76" spans="2:5" ht="15">
      <c r="B76" s="9"/>
      <c r="C76" s="17"/>
      <c r="D76" s="10"/>
      <c r="E76" s="10"/>
    </row>
    <row r="77" spans="2:5" ht="15">
      <c r="B77" s="9"/>
      <c r="C77" s="17"/>
      <c r="D77" s="10"/>
      <c r="E77" s="10"/>
    </row>
    <row r="78" spans="2:5" ht="15">
      <c r="B78" s="9"/>
      <c r="C78" s="17"/>
      <c r="D78" s="10"/>
      <c r="E78" s="10"/>
    </row>
    <row r="79" spans="2:5" ht="15">
      <c r="B79" s="9"/>
      <c r="C79" s="17"/>
      <c r="D79" s="10"/>
      <c r="E79" s="10"/>
    </row>
    <row r="80" spans="2:5" ht="15">
      <c r="B80" s="9"/>
      <c r="C80" s="17"/>
      <c r="D80" s="10"/>
      <c r="E80" s="10"/>
    </row>
    <row r="81" spans="2:5" ht="15">
      <c r="B81" s="9"/>
      <c r="C81" s="17"/>
      <c r="D81" s="10"/>
      <c r="E81" s="10"/>
    </row>
    <row r="82" spans="2:5" ht="15">
      <c r="B82" s="9"/>
      <c r="C82" s="17"/>
      <c r="D82" s="10"/>
      <c r="E82" s="10"/>
    </row>
    <row r="83" spans="2:5" ht="15">
      <c r="B83" s="9"/>
      <c r="C83" s="17"/>
      <c r="D83" s="10"/>
      <c r="E83" s="10"/>
    </row>
    <row r="84" spans="2:5" ht="15">
      <c r="B84" s="9"/>
      <c r="C84" s="17"/>
      <c r="D84" s="10"/>
      <c r="E84" s="10"/>
    </row>
    <row r="85" spans="2:5" ht="15">
      <c r="B85" s="9"/>
      <c r="C85" s="17"/>
      <c r="D85" s="10"/>
      <c r="E85" s="10"/>
    </row>
    <row r="86" spans="2:5" ht="15">
      <c r="B86" s="9"/>
      <c r="C86" s="17"/>
      <c r="D86" s="10"/>
      <c r="E86" s="10"/>
    </row>
    <row r="87" spans="2:5" ht="15">
      <c r="B87" s="9"/>
      <c r="C87" s="17"/>
      <c r="D87" s="10"/>
      <c r="E87" s="10"/>
    </row>
    <row r="88" spans="2:5" ht="15">
      <c r="B88" s="9"/>
      <c r="C88" s="17"/>
      <c r="D88" s="10"/>
      <c r="E88" s="10"/>
    </row>
    <row r="89" spans="2:5" ht="15">
      <c r="B89" s="9"/>
      <c r="C89" s="17"/>
      <c r="D89" s="10"/>
      <c r="E89" s="10"/>
    </row>
    <row r="90" spans="2:5" ht="15">
      <c r="B90" s="9"/>
      <c r="C90" s="17"/>
      <c r="D90" s="10"/>
      <c r="E90" s="10"/>
    </row>
    <row r="91" spans="2:5" ht="15">
      <c r="B91" s="9"/>
      <c r="C91" s="17"/>
      <c r="D91" s="10"/>
      <c r="E91" s="10"/>
    </row>
    <row r="92" spans="2:5" ht="15">
      <c r="B92" s="9"/>
      <c r="C92" s="17"/>
      <c r="D92" s="10"/>
      <c r="E92" s="10"/>
    </row>
    <row r="93" spans="2:5" ht="15">
      <c r="B93" s="9"/>
      <c r="C93" s="17"/>
      <c r="D93" s="10"/>
      <c r="E93" s="10"/>
    </row>
    <row r="94" spans="2:5" ht="15">
      <c r="B94" s="9"/>
      <c r="C94" s="17"/>
      <c r="D94" s="10"/>
      <c r="E94" s="10"/>
    </row>
    <row r="95" spans="2:5" ht="15">
      <c r="B95" s="9"/>
      <c r="C95" s="17"/>
      <c r="D95" s="10"/>
      <c r="E95" s="10"/>
    </row>
    <row r="96" spans="2:5" ht="15">
      <c r="B96" s="9"/>
      <c r="C96" s="17"/>
      <c r="D96" s="10"/>
      <c r="E96" s="10"/>
    </row>
    <row r="97" spans="2:5" ht="15">
      <c r="B97" s="9"/>
      <c r="C97" s="17"/>
      <c r="D97" s="10"/>
      <c r="E97" s="10"/>
    </row>
    <row r="98" spans="2:5" ht="15">
      <c r="B98" s="9"/>
      <c r="C98" s="17"/>
      <c r="D98" s="10"/>
      <c r="E98" s="10"/>
    </row>
    <row r="99" spans="2:5" ht="15">
      <c r="B99" s="9"/>
      <c r="C99" s="17"/>
      <c r="D99" s="10"/>
      <c r="E99" s="10"/>
    </row>
    <row r="100" spans="2:5" ht="15">
      <c r="B100" s="9"/>
      <c r="C100" s="17"/>
      <c r="D100" s="10"/>
      <c r="E100" s="10"/>
    </row>
    <row r="101" spans="2:5" ht="15">
      <c r="B101" s="9"/>
      <c r="C101" s="17"/>
      <c r="D101" s="10"/>
      <c r="E101" s="10"/>
    </row>
    <row r="102" spans="2:5" ht="15">
      <c r="B102" s="9"/>
      <c r="C102" s="17"/>
      <c r="D102" s="10"/>
      <c r="E102" s="10"/>
    </row>
    <row r="103" spans="2:5" ht="15">
      <c r="B103" s="9"/>
      <c r="C103" s="17"/>
      <c r="D103" s="10"/>
      <c r="E103" s="10"/>
    </row>
    <row r="104" spans="2:5" ht="15">
      <c r="B104" s="9"/>
      <c r="C104" s="17"/>
      <c r="D104" s="10"/>
      <c r="E104" s="10"/>
    </row>
    <row r="105" spans="2:5" ht="15">
      <c r="B105" s="9"/>
      <c r="C105" s="17"/>
      <c r="D105" s="10"/>
      <c r="E105" s="10"/>
    </row>
    <row r="106" spans="2:5" ht="15">
      <c r="B106" s="9"/>
      <c r="C106" s="17"/>
      <c r="D106" s="10"/>
      <c r="E106" s="10"/>
    </row>
    <row r="107" spans="2:5" ht="15">
      <c r="B107" s="9"/>
      <c r="C107" s="17"/>
      <c r="D107" s="10"/>
      <c r="E107" s="10"/>
    </row>
    <row r="108" spans="2:5" ht="15">
      <c r="B108" s="9"/>
      <c r="C108" s="17"/>
      <c r="D108" s="10"/>
      <c r="E108" s="10"/>
    </row>
    <row r="109" spans="2:5" ht="15">
      <c r="B109" s="9"/>
      <c r="C109" s="17"/>
      <c r="D109" s="10"/>
      <c r="E109" s="10"/>
    </row>
    <row r="110" spans="2:5" ht="15">
      <c r="B110" s="9"/>
      <c r="C110" s="17"/>
      <c r="D110" s="10"/>
      <c r="E110" s="10"/>
    </row>
    <row r="111" spans="2:5" ht="15">
      <c r="B111" s="9"/>
      <c r="C111" s="17"/>
      <c r="D111" s="10"/>
      <c r="E111" s="10"/>
    </row>
    <row r="112" spans="2:5" ht="15">
      <c r="B112" s="9"/>
      <c r="C112" s="17"/>
      <c r="D112" s="10"/>
      <c r="E112" s="10"/>
    </row>
    <row r="113" spans="2:5" ht="15">
      <c r="B113" s="9"/>
      <c r="C113" s="17"/>
      <c r="D113" s="10"/>
      <c r="E113" s="10"/>
    </row>
    <row r="114" spans="2:5" ht="15">
      <c r="B114" s="9"/>
      <c r="C114" s="17"/>
      <c r="D114" s="10"/>
      <c r="E114" s="10"/>
    </row>
    <row r="115" spans="2:5" ht="15">
      <c r="B115" s="9"/>
      <c r="C115" s="17"/>
      <c r="D115" s="10"/>
      <c r="E115" s="10"/>
    </row>
    <row r="116" spans="2:5" ht="15">
      <c r="B116" s="9"/>
      <c r="C116" s="17"/>
      <c r="D116" s="10"/>
      <c r="E116" s="10"/>
    </row>
    <row r="117" spans="2:5" ht="15">
      <c r="B117" s="9"/>
      <c r="C117" s="17"/>
      <c r="D117" s="10"/>
      <c r="E117" s="10"/>
    </row>
    <row r="118" spans="2:5" ht="15">
      <c r="B118" s="9"/>
      <c r="C118" s="17"/>
      <c r="D118" s="10"/>
      <c r="E118" s="10"/>
    </row>
    <row r="119" spans="2:5" ht="15">
      <c r="B119" s="9"/>
      <c r="C119" s="17"/>
      <c r="D119" s="10"/>
      <c r="E119" s="10"/>
    </row>
    <row r="120" spans="2:5" ht="15">
      <c r="B120" s="9"/>
      <c r="C120" s="17"/>
      <c r="D120" s="10"/>
      <c r="E120" s="10"/>
    </row>
    <row r="121" spans="2:5" ht="15">
      <c r="B121" s="9"/>
      <c r="C121" s="17"/>
      <c r="D121" s="10"/>
      <c r="E121" s="10"/>
    </row>
    <row r="122" spans="2:5" ht="15">
      <c r="B122" s="9"/>
      <c r="C122" s="17"/>
      <c r="D122" s="10"/>
      <c r="E122" s="10"/>
    </row>
    <row r="123" spans="2:5" ht="15">
      <c r="B123" s="9"/>
      <c r="C123" s="17"/>
      <c r="D123" s="10"/>
      <c r="E123" s="10"/>
    </row>
    <row r="124" spans="2:5" ht="15">
      <c r="B124" s="9"/>
      <c r="C124" s="17"/>
      <c r="D124" s="10"/>
      <c r="E124" s="10"/>
    </row>
    <row r="125" spans="2:5" ht="15">
      <c r="B125" s="9"/>
      <c r="C125" s="17"/>
      <c r="D125" s="10"/>
      <c r="E125" s="10"/>
    </row>
    <row r="126" spans="2:5" ht="15">
      <c r="B126" s="9"/>
      <c r="C126" s="17"/>
      <c r="D126" s="10"/>
      <c r="E126" s="10"/>
    </row>
    <row r="127" spans="2:5" ht="15">
      <c r="B127" s="9"/>
      <c r="C127" s="17"/>
      <c r="D127" s="10"/>
      <c r="E127" s="10"/>
    </row>
    <row r="128" spans="2:5" ht="15">
      <c r="B128" s="9"/>
      <c r="C128" s="17"/>
      <c r="D128" s="10"/>
      <c r="E128" s="10"/>
    </row>
    <row r="129" spans="2:5" ht="15">
      <c r="B129" s="9"/>
      <c r="C129" s="17"/>
      <c r="D129" s="10"/>
      <c r="E129" s="10"/>
    </row>
    <row r="130" spans="2:5" ht="15">
      <c r="B130" s="9"/>
      <c r="C130" s="17"/>
      <c r="D130" s="10"/>
      <c r="E130" s="10"/>
    </row>
    <row r="131" spans="2:5" ht="15">
      <c r="B131" s="9"/>
      <c r="C131" s="17"/>
      <c r="D131" s="10"/>
      <c r="E131" s="10"/>
    </row>
    <row r="132" spans="2:5" ht="15">
      <c r="B132" s="9"/>
      <c r="C132" s="17"/>
      <c r="D132" s="10"/>
      <c r="E132" s="10"/>
    </row>
    <row r="133" spans="2:5" ht="15">
      <c r="B133" s="9"/>
      <c r="C133" s="17"/>
      <c r="D133" s="10"/>
      <c r="E133" s="10"/>
    </row>
    <row r="134" spans="2:5" ht="15">
      <c r="B134" s="9"/>
      <c r="C134" s="17"/>
      <c r="D134" s="10"/>
      <c r="E134" s="10"/>
    </row>
    <row r="135" spans="2:5" ht="15">
      <c r="B135" s="9"/>
      <c r="C135" s="17"/>
      <c r="D135" s="10"/>
      <c r="E135" s="10"/>
    </row>
    <row r="136" spans="2:5" ht="15">
      <c r="B136" s="9"/>
      <c r="C136" s="17"/>
      <c r="D136" s="10"/>
      <c r="E136" s="10"/>
    </row>
    <row r="137" spans="2:5" ht="15">
      <c r="B137" s="9"/>
      <c r="C137" s="17"/>
      <c r="D137" s="10"/>
      <c r="E137" s="10"/>
    </row>
    <row r="138" spans="2:5" ht="15.75">
      <c r="B138" s="9"/>
      <c r="C138" s="8"/>
      <c r="D138" s="12"/>
      <c r="E138" s="12"/>
    </row>
    <row r="139" spans="2:5" ht="15.75">
      <c r="B139" s="9"/>
      <c r="C139" s="8"/>
      <c r="D139" s="12"/>
      <c r="E139" s="12"/>
    </row>
    <row r="140" spans="2:5" ht="15">
      <c r="B140" s="9"/>
      <c r="D140" s="12"/>
      <c r="E140" s="12"/>
    </row>
    <row r="141" spans="2:5" ht="15">
      <c r="B141" s="11"/>
      <c r="D141" s="12"/>
      <c r="E141" s="12"/>
    </row>
    <row r="142" spans="2:5" ht="15">
      <c r="B142" s="11"/>
      <c r="D142" s="12"/>
      <c r="E142" s="12"/>
    </row>
    <row r="143" spans="2:5" ht="15">
      <c r="B143" s="11"/>
      <c r="D143" s="12"/>
      <c r="E143" s="12"/>
    </row>
    <row r="144" spans="2:5" ht="15">
      <c r="B144" s="11"/>
      <c r="D144" s="12"/>
      <c r="E144" s="12"/>
    </row>
  </sheetData>
  <sheetProtection/>
  <printOptions horizontalCentered="1" verticalCentered="1"/>
  <pageMargins left="0.21" right="0.3" top="0.07" bottom="0.01" header="0.05" footer="0.0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B1">
      <selection activeCell="D1" sqref="D1"/>
    </sheetView>
  </sheetViews>
  <sheetFormatPr defaultColWidth="9.140625" defaultRowHeight="12.75"/>
  <cols>
    <col min="2" max="2" width="15.28125" style="0" bestFit="1" customWidth="1"/>
    <col min="3" max="3" width="62.28125" style="0" bestFit="1" customWidth="1"/>
  </cols>
  <sheetData>
    <row r="3" spans="2:3" ht="48" customHeight="1">
      <c r="B3" s="94" t="s">
        <v>34</v>
      </c>
      <c r="C3" s="94" t="s">
        <v>33</v>
      </c>
    </row>
    <row r="4" spans="2:3" ht="48" customHeight="1">
      <c r="B4" s="94" t="s">
        <v>32</v>
      </c>
      <c r="C4" s="116" t="str">
        <f>Fināls!C7</f>
        <v>Artūrs Stuģis</v>
      </c>
    </row>
    <row r="5" spans="2:3" ht="48" customHeight="1">
      <c r="B5" s="94" t="s">
        <v>31</v>
      </c>
      <c r="C5" s="88" t="str">
        <f>Fināls!C8</f>
        <v>Maksims Cerņakovs</v>
      </c>
    </row>
    <row r="6" spans="2:3" ht="48" customHeight="1">
      <c r="B6" s="94" t="s">
        <v>30</v>
      </c>
      <c r="C6" s="88" t="str">
        <f>Fināls!C13</f>
        <v>Toms Blumbergs</v>
      </c>
    </row>
    <row r="7" spans="2:3" ht="48" customHeight="1">
      <c r="B7" s="94" t="s">
        <v>29</v>
      </c>
      <c r="C7" s="88" t="str">
        <f>Fināls!C14</f>
        <v>Edgars Poišs</v>
      </c>
    </row>
    <row r="8" spans="2:3" ht="48" customHeight="1">
      <c r="B8" s="94" t="s">
        <v>28</v>
      </c>
      <c r="C8" s="88" t="str">
        <f>Fināls!C15</f>
        <v>Nikolajs Tkačenko</v>
      </c>
    </row>
    <row r="9" spans="2:3" ht="48" customHeight="1">
      <c r="B9" s="94" t="s">
        <v>27</v>
      </c>
      <c r="C9" s="88" t="str">
        <f>Fināls!C21</f>
        <v>Sigutis Briedis</v>
      </c>
    </row>
    <row r="10" spans="2:3" ht="48" customHeight="1">
      <c r="B10" s="94" t="s">
        <v>26</v>
      </c>
      <c r="C10" s="88" t="str">
        <f>Fināls!C22</f>
        <v>Ilmars Elijass</v>
      </c>
    </row>
    <row r="11" spans="2:3" ht="48" customHeight="1">
      <c r="B11" s="94" t="s">
        <v>25</v>
      </c>
      <c r="C11" s="88" t="str">
        <f>Fināls!C23</f>
        <v>Rolands Landsbergs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P59"/>
  <sheetViews>
    <sheetView view="pageBreakPreview" zoomScale="75" zoomScaleSheetLayoutView="75" zoomScalePageLayoutView="0" workbookViewId="0" topLeftCell="A1">
      <selection activeCell="E16" sqref="E16"/>
    </sheetView>
  </sheetViews>
  <sheetFormatPr defaultColWidth="9.140625" defaultRowHeight="12.75"/>
  <cols>
    <col min="2" max="2" width="36.8515625" style="0" bestFit="1" customWidth="1"/>
    <col min="3" max="3" width="12.00390625" style="2" bestFit="1" customWidth="1"/>
    <col min="4" max="4" width="10.57421875" style="2" customWidth="1"/>
    <col min="5" max="5" width="12.8515625" style="2" bestFit="1" customWidth="1"/>
    <col min="6" max="6" width="11.421875" style="2" bestFit="1" customWidth="1"/>
    <col min="7" max="7" width="10.57421875" style="2" customWidth="1"/>
    <col min="8" max="8" width="10.7109375" style="2" customWidth="1"/>
    <col min="9" max="11" width="11.57421875" style="0" customWidth="1"/>
    <col min="12" max="12" width="10.57421875" style="57" customWidth="1"/>
    <col min="13" max="13" width="2.7109375" style="0" customWidth="1"/>
    <col min="14" max="14" width="11.140625" style="0" bestFit="1" customWidth="1"/>
  </cols>
  <sheetData>
    <row r="1" ht="3.75" customHeight="1"/>
    <row r="2" ht="12.75"/>
    <row r="3" ht="12.75"/>
    <row r="4" ht="12.75"/>
    <row r="5" ht="12.75"/>
    <row r="6" ht="12.75"/>
    <row r="7" ht="12.75"/>
    <row r="8" ht="6.75" customHeight="1" thickBot="1"/>
    <row r="9" spans="1:15" ht="18.75" thickBot="1">
      <c r="A9" s="44" t="s">
        <v>0</v>
      </c>
      <c r="B9" s="48" t="s">
        <v>1</v>
      </c>
      <c r="C9" s="102" t="s">
        <v>49</v>
      </c>
      <c r="D9" s="102" t="s">
        <v>48</v>
      </c>
      <c r="E9" s="102" t="s">
        <v>47</v>
      </c>
      <c r="F9" s="102" t="s">
        <v>46</v>
      </c>
      <c r="G9" s="102" t="s">
        <v>45</v>
      </c>
      <c r="H9" s="102" t="s">
        <v>51</v>
      </c>
      <c r="I9" s="102" t="s">
        <v>50</v>
      </c>
      <c r="J9" s="103" t="s">
        <v>52</v>
      </c>
      <c r="K9" s="103" t="s">
        <v>53</v>
      </c>
      <c r="L9" s="46" t="s">
        <v>10</v>
      </c>
      <c r="N9" s="154" t="s">
        <v>35</v>
      </c>
      <c r="O9" s="155"/>
    </row>
    <row r="10" spans="1:16" ht="18" customHeight="1" thickBot="1">
      <c r="A10" s="98">
        <v>1</v>
      </c>
      <c r="B10" s="54"/>
      <c r="C10" s="99"/>
      <c r="D10" s="72"/>
      <c r="E10" s="72"/>
      <c r="F10" s="72"/>
      <c r="G10" s="72"/>
      <c r="H10" s="72"/>
      <c r="I10" s="104"/>
      <c r="J10" s="104"/>
      <c r="K10" s="104"/>
      <c r="L10" s="55">
        <f>SUM(C10:K10)</f>
        <v>0</v>
      </c>
      <c r="N10" s="100" t="s">
        <v>32</v>
      </c>
      <c r="O10" s="100">
        <v>30</v>
      </c>
      <c r="P10" s="2"/>
    </row>
    <row r="11" spans="1:16" ht="18" customHeight="1" thickBot="1">
      <c r="A11" s="98">
        <v>2</v>
      </c>
      <c r="B11" s="54"/>
      <c r="C11" s="99"/>
      <c r="D11" s="72"/>
      <c r="E11" s="72"/>
      <c r="F11" s="72"/>
      <c r="G11" s="72"/>
      <c r="H11" s="72"/>
      <c r="I11" s="104"/>
      <c r="J11" s="104"/>
      <c r="K11" s="104"/>
      <c r="L11" s="55">
        <f aca="true" t="shared" si="0" ref="L11:L59">SUM(C11:K11)</f>
        <v>0</v>
      </c>
      <c r="N11" s="100" t="s">
        <v>31</v>
      </c>
      <c r="O11" s="100">
        <v>27</v>
      </c>
      <c r="P11" s="2"/>
    </row>
    <row r="12" spans="1:16" ht="18" customHeight="1" thickBot="1">
      <c r="A12" s="98">
        <v>3</v>
      </c>
      <c r="B12" s="54"/>
      <c r="C12" s="99"/>
      <c r="D12" s="72"/>
      <c r="E12" s="72"/>
      <c r="F12" s="72"/>
      <c r="G12" s="72"/>
      <c r="H12" s="72"/>
      <c r="I12" s="104"/>
      <c r="J12" s="104"/>
      <c r="K12" s="104"/>
      <c r="L12" s="55">
        <f t="shared" si="0"/>
        <v>0</v>
      </c>
      <c r="N12" s="100" t="s">
        <v>30</v>
      </c>
      <c r="O12" s="100">
        <f>27-3</f>
        <v>24</v>
      </c>
      <c r="P12" s="2"/>
    </row>
    <row r="13" spans="1:16" ht="18" customHeight="1" thickBot="1">
      <c r="A13" s="98">
        <v>4</v>
      </c>
      <c r="B13" s="54"/>
      <c r="C13" s="99"/>
      <c r="D13" s="72"/>
      <c r="E13" s="72"/>
      <c r="F13" s="72"/>
      <c r="G13" s="72"/>
      <c r="H13" s="72"/>
      <c r="I13" s="104"/>
      <c r="J13" s="104"/>
      <c r="K13" s="104"/>
      <c r="L13" s="55">
        <f t="shared" si="0"/>
        <v>0</v>
      </c>
      <c r="N13" s="100" t="s">
        <v>29</v>
      </c>
      <c r="O13" s="100">
        <f>24-3</f>
        <v>21</v>
      </c>
      <c r="P13" s="2"/>
    </row>
    <row r="14" spans="1:16" ht="18" customHeight="1" thickBot="1">
      <c r="A14" s="98">
        <v>5</v>
      </c>
      <c r="B14" s="54"/>
      <c r="C14" s="99"/>
      <c r="D14" s="72"/>
      <c r="E14" s="72"/>
      <c r="F14" s="72"/>
      <c r="G14" s="72"/>
      <c r="H14" s="72"/>
      <c r="I14" s="104"/>
      <c r="J14" s="104"/>
      <c r="K14" s="104"/>
      <c r="L14" s="55">
        <f t="shared" si="0"/>
        <v>0</v>
      </c>
      <c r="N14" s="100" t="s">
        <v>28</v>
      </c>
      <c r="O14" s="100">
        <f>21-3</f>
        <v>18</v>
      </c>
      <c r="P14" s="2"/>
    </row>
    <row r="15" spans="1:16" ht="18" customHeight="1" thickBot="1">
      <c r="A15" s="98">
        <v>6</v>
      </c>
      <c r="B15" s="54"/>
      <c r="C15" s="99"/>
      <c r="D15" s="72"/>
      <c r="E15" s="72"/>
      <c r="F15" s="72"/>
      <c r="G15" s="72"/>
      <c r="H15" s="72"/>
      <c r="I15" s="104"/>
      <c r="J15" s="104"/>
      <c r="K15" s="104"/>
      <c r="L15" s="55">
        <f t="shared" si="0"/>
        <v>0</v>
      </c>
      <c r="N15" s="100" t="s">
        <v>27</v>
      </c>
      <c r="O15" s="100">
        <f>18-3</f>
        <v>15</v>
      </c>
      <c r="P15" s="2"/>
    </row>
    <row r="16" spans="1:16" ht="18" customHeight="1" thickBot="1">
      <c r="A16" s="98">
        <v>7</v>
      </c>
      <c r="B16" s="54"/>
      <c r="C16" s="99"/>
      <c r="D16" s="72"/>
      <c r="E16" s="72"/>
      <c r="F16" s="72"/>
      <c r="G16" s="72"/>
      <c r="H16" s="72"/>
      <c r="I16" s="104"/>
      <c r="J16" s="104"/>
      <c r="K16" s="104"/>
      <c r="L16" s="55">
        <f t="shared" si="0"/>
        <v>0</v>
      </c>
      <c r="N16" s="100" t="s">
        <v>26</v>
      </c>
      <c r="O16" s="100">
        <f>15-3</f>
        <v>12</v>
      </c>
      <c r="P16" s="2"/>
    </row>
    <row r="17" spans="1:16" ht="18" customHeight="1" thickBot="1">
      <c r="A17" s="101">
        <v>8</v>
      </c>
      <c r="B17" s="54"/>
      <c r="C17" s="99"/>
      <c r="D17" s="72"/>
      <c r="E17" s="72"/>
      <c r="F17" s="72"/>
      <c r="G17" s="72"/>
      <c r="H17" s="72"/>
      <c r="I17" s="104"/>
      <c r="J17" s="104"/>
      <c r="K17" s="104"/>
      <c r="L17" s="55">
        <f t="shared" si="0"/>
        <v>0</v>
      </c>
      <c r="N17" s="100" t="s">
        <v>25</v>
      </c>
      <c r="O17" s="100">
        <v>12</v>
      </c>
      <c r="P17" s="2"/>
    </row>
    <row r="18" spans="1:16" ht="18" customHeight="1" thickBot="1" thickTop="1">
      <c r="A18" s="43">
        <v>9</v>
      </c>
      <c r="B18" s="54"/>
      <c r="C18" s="99"/>
      <c r="D18" s="72"/>
      <c r="E18" s="72"/>
      <c r="F18" s="72"/>
      <c r="G18" s="72"/>
      <c r="H18" s="72"/>
      <c r="I18" s="104"/>
      <c r="J18" s="104"/>
      <c r="K18" s="104"/>
      <c r="L18" s="55">
        <f t="shared" si="0"/>
        <v>0</v>
      </c>
      <c r="N18" s="100" t="s">
        <v>36</v>
      </c>
      <c r="O18" s="100">
        <v>9</v>
      </c>
      <c r="P18" s="2"/>
    </row>
    <row r="19" spans="1:16" ht="18" customHeight="1" thickBot="1">
      <c r="A19" s="43">
        <v>10</v>
      </c>
      <c r="B19" s="54"/>
      <c r="C19" s="99"/>
      <c r="D19" s="72"/>
      <c r="E19" s="72"/>
      <c r="F19" s="72"/>
      <c r="G19" s="72"/>
      <c r="H19" s="72"/>
      <c r="I19" s="104"/>
      <c r="J19" s="104"/>
      <c r="K19" s="104"/>
      <c r="L19" s="55">
        <f t="shared" si="0"/>
        <v>0</v>
      </c>
      <c r="N19" s="100" t="s">
        <v>37</v>
      </c>
      <c r="O19" s="100">
        <v>9</v>
      </c>
      <c r="P19" s="2"/>
    </row>
    <row r="20" spans="1:16" ht="18" customHeight="1" thickBot="1">
      <c r="A20" s="43">
        <v>11</v>
      </c>
      <c r="B20" s="54"/>
      <c r="C20" s="99"/>
      <c r="D20" s="72"/>
      <c r="E20" s="72"/>
      <c r="F20" s="72"/>
      <c r="G20" s="72"/>
      <c r="H20" s="72"/>
      <c r="I20" s="104"/>
      <c r="J20" s="104"/>
      <c r="K20" s="104"/>
      <c r="L20" s="55">
        <f t="shared" si="0"/>
        <v>0</v>
      </c>
      <c r="N20" s="100" t="s">
        <v>38</v>
      </c>
      <c r="O20" s="100">
        <v>6</v>
      </c>
      <c r="P20" s="2"/>
    </row>
    <row r="21" spans="1:16" ht="18" customHeight="1" thickBot="1">
      <c r="A21" s="43">
        <v>12</v>
      </c>
      <c r="B21" s="54"/>
      <c r="C21" s="99"/>
      <c r="D21" s="72"/>
      <c r="E21" s="72"/>
      <c r="F21" s="72"/>
      <c r="G21" s="72"/>
      <c r="H21" s="72"/>
      <c r="I21" s="104"/>
      <c r="J21" s="104"/>
      <c r="K21" s="104"/>
      <c r="L21" s="55">
        <f t="shared" si="0"/>
        <v>0</v>
      </c>
      <c r="N21" s="100" t="s">
        <v>39</v>
      </c>
      <c r="O21" s="100">
        <v>6</v>
      </c>
      <c r="P21" s="2"/>
    </row>
    <row r="22" spans="1:16" ht="18" customHeight="1" thickBot="1">
      <c r="A22" s="43">
        <v>13</v>
      </c>
      <c r="B22" s="54"/>
      <c r="C22" s="99"/>
      <c r="D22" s="72"/>
      <c r="E22" s="72"/>
      <c r="F22" s="72"/>
      <c r="G22" s="72"/>
      <c r="H22" s="72"/>
      <c r="I22" s="104"/>
      <c r="J22" s="104"/>
      <c r="K22" s="104"/>
      <c r="L22" s="55">
        <f t="shared" si="0"/>
        <v>0</v>
      </c>
      <c r="N22" s="100" t="s">
        <v>40</v>
      </c>
      <c r="O22" s="100">
        <v>3</v>
      </c>
      <c r="P22" s="2"/>
    </row>
    <row r="23" spans="1:16" ht="18" customHeight="1" thickBot="1">
      <c r="A23" s="43">
        <v>14</v>
      </c>
      <c r="B23" s="54"/>
      <c r="C23" s="99"/>
      <c r="D23" s="72"/>
      <c r="E23" s="72"/>
      <c r="F23" s="72"/>
      <c r="G23" s="72"/>
      <c r="H23" s="72"/>
      <c r="I23" s="104"/>
      <c r="J23" s="104"/>
      <c r="K23" s="104"/>
      <c r="L23" s="55">
        <f t="shared" si="0"/>
        <v>0</v>
      </c>
      <c r="N23" s="100" t="s">
        <v>41</v>
      </c>
      <c r="O23" s="100">
        <v>3</v>
      </c>
      <c r="P23" s="2"/>
    </row>
    <row r="24" spans="1:16" ht="18" customHeight="1" thickBot="1">
      <c r="A24" s="43">
        <v>15</v>
      </c>
      <c r="B24" s="54"/>
      <c r="C24" s="99"/>
      <c r="D24" s="72"/>
      <c r="E24" s="72"/>
      <c r="F24" s="72"/>
      <c r="G24" s="72"/>
      <c r="H24" s="72"/>
      <c r="I24" s="104"/>
      <c r="J24" s="104"/>
      <c r="K24" s="104"/>
      <c r="L24" s="55">
        <f t="shared" si="0"/>
        <v>0</v>
      </c>
      <c r="N24" s="100" t="s">
        <v>42</v>
      </c>
      <c r="O24" s="100">
        <v>2</v>
      </c>
      <c r="P24" s="2"/>
    </row>
    <row r="25" spans="1:16" ht="18" customHeight="1" thickBot="1">
      <c r="A25" s="43">
        <v>16</v>
      </c>
      <c r="B25" s="54"/>
      <c r="C25" s="99"/>
      <c r="D25" s="72"/>
      <c r="E25" s="72"/>
      <c r="F25" s="72"/>
      <c r="G25" s="72"/>
      <c r="H25" s="72"/>
      <c r="I25" s="104"/>
      <c r="J25" s="104"/>
      <c r="K25" s="104"/>
      <c r="L25" s="55">
        <f t="shared" si="0"/>
        <v>0</v>
      </c>
      <c r="N25" s="100" t="s">
        <v>43</v>
      </c>
      <c r="O25" s="100">
        <v>2</v>
      </c>
      <c r="P25" s="2"/>
    </row>
    <row r="26" spans="1:15" ht="18" customHeight="1" thickBot="1">
      <c r="A26" s="43">
        <v>17</v>
      </c>
      <c r="B26" s="54"/>
      <c r="C26" s="99"/>
      <c r="D26" s="72"/>
      <c r="E26" s="72"/>
      <c r="F26" s="72"/>
      <c r="G26" s="72"/>
      <c r="H26" s="72"/>
      <c r="I26" s="104"/>
      <c r="J26" s="104"/>
      <c r="K26" s="104"/>
      <c r="L26" s="55">
        <f t="shared" si="0"/>
        <v>0</v>
      </c>
      <c r="N26" s="100" t="s">
        <v>44</v>
      </c>
      <c r="O26" s="100">
        <v>1</v>
      </c>
    </row>
    <row r="27" spans="1:12" ht="18" customHeight="1" thickBot="1">
      <c r="A27" s="43">
        <v>18</v>
      </c>
      <c r="B27" s="54"/>
      <c r="C27" s="99"/>
      <c r="D27" s="72"/>
      <c r="E27" s="72"/>
      <c r="F27" s="72"/>
      <c r="G27" s="72"/>
      <c r="H27" s="72"/>
      <c r="I27" s="104"/>
      <c r="J27" s="104"/>
      <c r="K27" s="104"/>
      <c r="L27" s="55">
        <f t="shared" si="0"/>
        <v>0</v>
      </c>
    </row>
    <row r="28" spans="1:12" ht="18" customHeight="1" thickBot="1">
      <c r="A28" s="43">
        <v>19</v>
      </c>
      <c r="B28" s="54"/>
      <c r="C28" s="99"/>
      <c r="D28" s="72"/>
      <c r="E28" s="72"/>
      <c r="F28" s="72"/>
      <c r="G28" s="72"/>
      <c r="H28" s="72"/>
      <c r="I28" s="104"/>
      <c r="J28" s="104"/>
      <c r="K28" s="104"/>
      <c r="L28" s="55">
        <f t="shared" si="0"/>
        <v>0</v>
      </c>
    </row>
    <row r="29" spans="1:12" ht="18" customHeight="1" thickBot="1">
      <c r="A29" s="43">
        <v>20</v>
      </c>
      <c r="B29" s="54"/>
      <c r="C29" s="99"/>
      <c r="D29" s="72"/>
      <c r="E29" s="72"/>
      <c r="F29" s="72"/>
      <c r="G29" s="72"/>
      <c r="H29" s="72"/>
      <c r="I29" s="104"/>
      <c r="J29" s="104"/>
      <c r="K29" s="104"/>
      <c r="L29" s="55">
        <f t="shared" si="0"/>
        <v>0</v>
      </c>
    </row>
    <row r="30" spans="1:12" ht="18" customHeight="1" thickBot="1">
      <c r="A30" s="43">
        <v>21</v>
      </c>
      <c r="B30" s="54"/>
      <c r="C30" s="99"/>
      <c r="D30" s="72"/>
      <c r="E30" s="72"/>
      <c r="F30" s="72"/>
      <c r="G30" s="72"/>
      <c r="H30" s="72"/>
      <c r="I30" s="104"/>
      <c r="J30" s="104"/>
      <c r="K30" s="104"/>
      <c r="L30" s="55">
        <f t="shared" si="0"/>
        <v>0</v>
      </c>
    </row>
    <row r="31" spans="1:12" ht="18" customHeight="1" thickBot="1">
      <c r="A31" s="43">
        <v>22</v>
      </c>
      <c r="B31" s="54"/>
      <c r="C31" s="99"/>
      <c r="D31" s="72"/>
      <c r="E31" s="72"/>
      <c r="F31" s="72"/>
      <c r="G31" s="72"/>
      <c r="H31" s="72"/>
      <c r="I31" s="104"/>
      <c r="J31" s="104"/>
      <c r="K31" s="104"/>
      <c r="L31" s="55">
        <f t="shared" si="0"/>
        <v>0</v>
      </c>
    </row>
    <row r="32" spans="1:12" ht="18" customHeight="1" thickBot="1">
      <c r="A32" s="43">
        <v>23</v>
      </c>
      <c r="B32" s="54"/>
      <c r="C32" s="99"/>
      <c r="D32" s="72"/>
      <c r="E32" s="72"/>
      <c r="F32" s="72"/>
      <c r="G32" s="72"/>
      <c r="H32" s="72"/>
      <c r="I32" s="104"/>
      <c r="J32" s="104"/>
      <c r="K32" s="104"/>
      <c r="L32" s="55">
        <f t="shared" si="0"/>
        <v>0</v>
      </c>
    </row>
    <row r="33" spans="1:12" ht="18" customHeight="1" thickBot="1">
      <c r="A33" s="43">
        <v>24</v>
      </c>
      <c r="B33" s="54"/>
      <c r="C33" s="99"/>
      <c r="D33" s="72"/>
      <c r="E33" s="72"/>
      <c r="F33" s="72"/>
      <c r="G33" s="72"/>
      <c r="H33" s="72"/>
      <c r="I33" s="104"/>
      <c r="J33" s="104"/>
      <c r="K33" s="104"/>
      <c r="L33" s="55">
        <f t="shared" si="0"/>
        <v>0</v>
      </c>
    </row>
    <row r="34" spans="1:12" ht="18" customHeight="1" thickBot="1">
      <c r="A34" s="43">
        <v>25</v>
      </c>
      <c r="B34" s="54"/>
      <c r="C34" s="99"/>
      <c r="D34" s="72"/>
      <c r="E34" s="72"/>
      <c r="F34" s="72"/>
      <c r="G34" s="72"/>
      <c r="H34" s="72"/>
      <c r="I34" s="104"/>
      <c r="J34" s="104"/>
      <c r="K34" s="104"/>
      <c r="L34" s="55">
        <f t="shared" si="0"/>
        <v>0</v>
      </c>
    </row>
    <row r="35" spans="1:12" ht="18" customHeight="1" thickBot="1">
      <c r="A35" s="43">
        <v>26</v>
      </c>
      <c r="B35" s="54"/>
      <c r="C35" s="99"/>
      <c r="D35" s="72"/>
      <c r="E35" s="72"/>
      <c r="F35" s="72"/>
      <c r="G35" s="72"/>
      <c r="H35" s="72"/>
      <c r="I35" s="104"/>
      <c r="J35" s="104"/>
      <c r="K35" s="104"/>
      <c r="L35" s="55">
        <f t="shared" si="0"/>
        <v>0</v>
      </c>
    </row>
    <row r="36" spans="1:12" ht="18" customHeight="1" thickBot="1">
      <c r="A36" s="43">
        <v>27</v>
      </c>
      <c r="B36" s="54"/>
      <c r="C36" s="99"/>
      <c r="D36" s="72"/>
      <c r="E36" s="72"/>
      <c r="F36" s="72"/>
      <c r="G36" s="72"/>
      <c r="H36" s="72"/>
      <c r="I36" s="104"/>
      <c r="J36" s="104"/>
      <c r="K36" s="104"/>
      <c r="L36" s="55">
        <f t="shared" si="0"/>
        <v>0</v>
      </c>
    </row>
    <row r="37" spans="1:12" ht="18" customHeight="1" thickBot="1">
      <c r="A37" s="43">
        <v>28</v>
      </c>
      <c r="B37" s="54"/>
      <c r="C37" s="99"/>
      <c r="D37" s="72"/>
      <c r="E37" s="72"/>
      <c r="F37" s="72"/>
      <c r="G37" s="72"/>
      <c r="H37" s="72"/>
      <c r="I37" s="104"/>
      <c r="J37" s="104"/>
      <c r="K37" s="104"/>
      <c r="L37" s="55">
        <f t="shared" si="0"/>
        <v>0</v>
      </c>
    </row>
    <row r="38" spans="1:12" ht="18" customHeight="1" thickBot="1">
      <c r="A38" s="43">
        <v>29</v>
      </c>
      <c r="B38" s="54"/>
      <c r="C38" s="99"/>
      <c r="D38" s="72"/>
      <c r="E38" s="72"/>
      <c r="F38" s="72"/>
      <c r="G38" s="72"/>
      <c r="H38" s="72"/>
      <c r="I38" s="104"/>
      <c r="J38" s="104"/>
      <c r="K38" s="104"/>
      <c r="L38" s="55">
        <f t="shared" si="0"/>
        <v>0</v>
      </c>
    </row>
    <row r="39" spans="1:12" ht="18" customHeight="1" thickBot="1">
      <c r="A39" s="43">
        <v>30</v>
      </c>
      <c r="B39" s="54"/>
      <c r="C39" s="99"/>
      <c r="D39" s="72"/>
      <c r="E39" s="72"/>
      <c r="F39" s="72"/>
      <c r="G39" s="72"/>
      <c r="H39" s="72"/>
      <c r="I39" s="104"/>
      <c r="J39" s="104"/>
      <c r="K39" s="104"/>
      <c r="L39" s="55">
        <f t="shared" si="0"/>
        <v>0</v>
      </c>
    </row>
    <row r="40" spans="1:12" ht="18" customHeight="1" thickBot="1">
      <c r="A40" s="43">
        <v>31</v>
      </c>
      <c r="B40" s="54"/>
      <c r="C40" s="99"/>
      <c r="D40" s="72"/>
      <c r="E40" s="72"/>
      <c r="F40" s="72"/>
      <c r="G40" s="72"/>
      <c r="H40" s="72"/>
      <c r="I40" s="104"/>
      <c r="J40" s="104"/>
      <c r="K40" s="104"/>
      <c r="L40" s="55">
        <f t="shared" si="0"/>
        <v>0</v>
      </c>
    </row>
    <row r="41" spans="1:12" ht="18" customHeight="1" thickBot="1">
      <c r="A41" s="43">
        <v>32</v>
      </c>
      <c r="B41" s="54"/>
      <c r="C41" s="99"/>
      <c r="D41" s="72"/>
      <c r="E41" s="72"/>
      <c r="F41" s="72"/>
      <c r="G41" s="72"/>
      <c r="H41" s="72"/>
      <c r="I41" s="104"/>
      <c r="J41" s="104"/>
      <c r="K41" s="104"/>
      <c r="L41" s="55">
        <f t="shared" si="0"/>
        <v>0</v>
      </c>
    </row>
    <row r="42" spans="1:12" ht="18" customHeight="1" thickBot="1">
      <c r="A42" s="43">
        <v>33</v>
      </c>
      <c r="B42" s="54"/>
      <c r="C42" s="99"/>
      <c r="D42" s="72"/>
      <c r="E42" s="72"/>
      <c r="F42" s="72"/>
      <c r="G42" s="72"/>
      <c r="H42" s="72"/>
      <c r="I42" s="104"/>
      <c r="J42" s="104"/>
      <c r="K42" s="104"/>
      <c r="L42" s="55">
        <f t="shared" si="0"/>
        <v>0</v>
      </c>
    </row>
    <row r="43" spans="1:12" ht="18" customHeight="1" thickBot="1">
      <c r="A43" s="43">
        <v>34</v>
      </c>
      <c r="B43" s="54"/>
      <c r="C43" s="99"/>
      <c r="D43" s="72"/>
      <c r="E43" s="72"/>
      <c r="F43" s="72"/>
      <c r="G43" s="72"/>
      <c r="H43" s="72"/>
      <c r="I43" s="104"/>
      <c r="J43" s="104"/>
      <c r="K43" s="104"/>
      <c r="L43" s="55">
        <f t="shared" si="0"/>
        <v>0</v>
      </c>
    </row>
    <row r="44" spans="1:12" ht="18" customHeight="1" thickBot="1">
      <c r="A44" s="43">
        <v>35</v>
      </c>
      <c r="B44" s="54"/>
      <c r="C44" s="99"/>
      <c r="D44" s="72"/>
      <c r="E44" s="72"/>
      <c r="F44" s="72"/>
      <c r="G44" s="72"/>
      <c r="H44" s="72"/>
      <c r="I44" s="104"/>
      <c r="J44" s="104"/>
      <c r="K44" s="104"/>
      <c r="L44" s="55">
        <f t="shared" si="0"/>
        <v>0</v>
      </c>
    </row>
    <row r="45" spans="1:12" ht="18" customHeight="1" thickBot="1">
      <c r="A45" s="43">
        <v>36</v>
      </c>
      <c r="B45" s="54"/>
      <c r="C45" s="99"/>
      <c r="D45" s="72"/>
      <c r="E45" s="72"/>
      <c r="F45" s="72"/>
      <c r="G45" s="72"/>
      <c r="H45" s="72"/>
      <c r="I45" s="104"/>
      <c r="J45" s="104"/>
      <c r="K45" s="104"/>
      <c r="L45" s="55">
        <f t="shared" si="0"/>
        <v>0</v>
      </c>
    </row>
    <row r="46" spans="1:12" ht="18" customHeight="1" thickBot="1">
      <c r="A46" s="43">
        <v>37</v>
      </c>
      <c r="B46" s="54"/>
      <c r="C46" s="99"/>
      <c r="D46" s="72"/>
      <c r="E46" s="72"/>
      <c r="F46" s="72"/>
      <c r="G46" s="72"/>
      <c r="H46" s="72"/>
      <c r="I46" s="104"/>
      <c r="J46" s="104"/>
      <c r="K46" s="104"/>
      <c r="L46" s="55">
        <f t="shared" si="0"/>
        <v>0</v>
      </c>
    </row>
    <row r="47" spans="1:12" ht="18" customHeight="1" thickBot="1">
      <c r="A47" s="43">
        <v>38</v>
      </c>
      <c r="B47" s="54"/>
      <c r="C47" s="99"/>
      <c r="D47" s="72"/>
      <c r="E47" s="72"/>
      <c r="F47" s="72"/>
      <c r="G47" s="72"/>
      <c r="H47" s="72"/>
      <c r="I47" s="104"/>
      <c r="J47" s="104"/>
      <c r="K47" s="104"/>
      <c r="L47" s="55">
        <f t="shared" si="0"/>
        <v>0</v>
      </c>
    </row>
    <row r="48" spans="1:12" ht="18" customHeight="1" thickBot="1">
      <c r="A48" s="43">
        <v>39</v>
      </c>
      <c r="B48" s="54"/>
      <c r="C48" s="99"/>
      <c r="D48" s="72"/>
      <c r="E48" s="72"/>
      <c r="F48" s="72"/>
      <c r="G48" s="72"/>
      <c r="H48" s="72"/>
      <c r="I48" s="104"/>
      <c r="J48" s="104"/>
      <c r="K48" s="104"/>
      <c r="L48" s="55">
        <f t="shared" si="0"/>
        <v>0</v>
      </c>
    </row>
    <row r="49" spans="1:12" ht="18" customHeight="1" thickBot="1">
      <c r="A49" s="43">
        <v>40</v>
      </c>
      <c r="B49" s="54"/>
      <c r="C49" s="99"/>
      <c r="D49" s="72"/>
      <c r="E49" s="72"/>
      <c r="F49" s="72"/>
      <c r="G49" s="72"/>
      <c r="H49" s="72"/>
      <c r="I49" s="104"/>
      <c r="J49" s="104"/>
      <c r="K49" s="104"/>
      <c r="L49" s="55">
        <f t="shared" si="0"/>
        <v>0</v>
      </c>
    </row>
    <row r="50" spans="1:12" ht="18" customHeight="1" thickBot="1">
      <c r="A50" s="43">
        <v>41</v>
      </c>
      <c r="B50" s="54"/>
      <c r="C50" s="99"/>
      <c r="D50" s="72"/>
      <c r="E50" s="72"/>
      <c r="F50" s="72"/>
      <c r="G50" s="72"/>
      <c r="H50" s="72"/>
      <c r="I50" s="104"/>
      <c r="J50" s="104"/>
      <c r="K50" s="104"/>
      <c r="L50" s="55">
        <f t="shared" si="0"/>
        <v>0</v>
      </c>
    </row>
    <row r="51" spans="1:12" ht="18" customHeight="1" thickBot="1">
      <c r="A51" s="43">
        <v>42</v>
      </c>
      <c r="B51" s="54"/>
      <c r="C51" s="99"/>
      <c r="D51" s="72"/>
      <c r="E51" s="72"/>
      <c r="F51" s="72"/>
      <c r="G51" s="72"/>
      <c r="H51" s="72"/>
      <c r="I51" s="104"/>
      <c r="J51" s="104"/>
      <c r="K51" s="104"/>
      <c r="L51" s="55">
        <f t="shared" si="0"/>
        <v>0</v>
      </c>
    </row>
    <row r="52" spans="1:12" ht="18" customHeight="1" thickBot="1">
      <c r="A52" s="43">
        <v>43</v>
      </c>
      <c r="B52" s="54"/>
      <c r="C52" s="99"/>
      <c r="D52" s="72"/>
      <c r="E52" s="72"/>
      <c r="F52" s="72"/>
      <c r="G52" s="72"/>
      <c r="H52" s="72"/>
      <c r="I52" s="104"/>
      <c r="J52" s="104"/>
      <c r="K52" s="104"/>
      <c r="L52" s="55">
        <f t="shared" si="0"/>
        <v>0</v>
      </c>
    </row>
    <row r="53" spans="1:12" ht="16.5" thickBot="1">
      <c r="A53" s="43">
        <v>44</v>
      </c>
      <c r="B53" s="54"/>
      <c r="C53" s="99"/>
      <c r="D53" s="72"/>
      <c r="E53" s="72"/>
      <c r="F53" s="72"/>
      <c r="G53" s="72"/>
      <c r="H53" s="72"/>
      <c r="I53" s="104"/>
      <c r="J53" s="104"/>
      <c r="K53" s="104"/>
      <c r="L53" s="55">
        <f t="shared" si="0"/>
        <v>0</v>
      </c>
    </row>
    <row r="54" spans="1:12" ht="16.5" thickBot="1">
      <c r="A54" s="43">
        <v>45</v>
      </c>
      <c r="B54" s="54"/>
      <c r="C54" s="99"/>
      <c r="D54" s="72"/>
      <c r="E54" s="72"/>
      <c r="F54" s="72"/>
      <c r="G54" s="72"/>
      <c r="H54" s="72"/>
      <c r="I54" s="104"/>
      <c r="J54" s="104"/>
      <c r="K54" s="104"/>
      <c r="L54" s="55">
        <f t="shared" si="0"/>
        <v>0</v>
      </c>
    </row>
    <row r="55" spans="1:12" ht="16.5" thickBot="1">
      <c r="A55" s="43">
        <v>46</v>
      </c>
      <c r="B55" s="54"/>
      <c r="C55" s="99"/>
      <c r="D55" s="72"/>
      <c r="E55" s="72"/>
      <c r="F55" s="72"/>
      <c r="G55" s="72"/>
      <c r="H55" s="72"/>
      <c r="I55" s="104"/>
      <c r="J55" s="104"/>
      <c r="K55" s="104"/>
      <c r="L55" s="55">
        <f t="shared" si="0"/>
        <v>0</v>
      </c>
    </row>
    <row r="56" spans="1:12" ht="16.5" thickBot="1">
      <c r="A56" s="43">
        <v>47</v>
      </c>
      <c r="B56" s="54"/>
      <c r="C56" s="99"/>
      <c r="D56" s="72"/>
      <c r="E56" s="72"/>
      <c r="F56" s="72"/>
      <c r="G56" s="72"/>
      <c r="H56" s="72"/>
      <c r="I56" s="104"/>
      <c r="J56" s="104"/>
      <c r="K56" s="104"/>
      <c r="L56" s="55">
        <f t="shared" si="0"/>
        <v>0</v>
      </c>
    </row>
    <row r="57" spans="1:12" ht="16.5" thickBot="1">
      <c r="A57" s="43">
        <v>48</v>
      </c>
      <c r="B57" s="54"/>
      <c r="C57" s="99"/>
      <c r="D57" s="72"/>
      <c r="E57" s="72"/>
      <c r="F57" s="72"/>
      <c r="G57" s="72"/>
      <c r="H57" s="72"/>
      <c r="I57" s="104"/>
      <c r="J57" s="104"/>
      <c r="K57" s="104"/>
      <c r="L57" s="55">
        <f t="shared" si="0"/>
        <v>0</v>
      </c>
    </row>
    <row r="58" spans="1:12" ht="16.5" thickBot="1">
      <c r="A58" s="43">
        <v>49</v>
      </c>
      <c r="B58" s="54"/>
      <c r="C58" s="99"/>
      <c r="D58" s="72"/>
      <c r="E58" s="72"/>
      <c r="F58" s="72"/>
      <c r="G58" s="72"/>
      <c r="H58" s="72"/>
      <c r="I58" s="104"/>
      <c r="J58" s="104"/>
      <c r="K58" s="104"/>
      <c r="L58" s="55">
        <f t="shared" si="0"/>
        <v>0</v>
      </c>
    </row>
    <row r="59" spans="1:12" ht="16.5" thickBot="1">
      <c r="A59" s="43">
        <v>50</v>
      </c>
      <c r="B59" s="54"/>
      <c r="C59" s="99"/>
      <c r="D59" s="72"/>
      <c r="E59" s="72"/>
      <c r="F59" s="72"/>
      <c r="G59" s="72"/>
      <c r="H59" s="72"/>
      <c r="I59" s="104"/>
      <c r="J59" s="104"/>
      <c r="K59" s="104"/>
      <c r="L59" s="55">
        <f t="shared" si="0"/>
        <v>0</v>
      </c>
    </row>
  </sheetData>
  <sheetProtection/>
  <mergeCells count="1">
    <mergeCell ref="N9:O9"/>
  </mergeCells>
  <printOptions horizontalCentered="1"/>
  <pageMargins left="0.15748031496062992" right="0.15748031496062992" top="0.15748031496062992" bottom="0.15748031496062992" header="0.5118110236220472" footer="0.1574803149606299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R3AS</cp:lastModifiedBy>
  <cp:lastPrinted>2012-01-14T09:00:07Z</cp:lastPrinted>
  <dcterms:created xsi:type="dcterms:W3CDTF">2002-11-28T11:40:37Z</dcterms:created>
  <dcterms:modified xsi:type="dcterms:W3CDTF">2012-10-08T10:01:17Z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1544120377</vt:i4>
  </property>
  <property fmtid="{D5CDD505-2E9C-101B-9397-08002B2CF9AE}" pid="3" name="_EmailSubject">
    <vt:lpwstr>RE: </vt:lpwstr>
  </property>
  <property fmtid="{D5CDD505-2E9C-101B-9397-08002B2CF9AE}" pid="4" name="_AuthorEmail">
    <vt:lpwstr>rc@neonet.lv</vt:lpwstr>
  </property>
  <property fmtid="{D5CDD505-2E9C-101B-9397-08002B2CF9AE}" pid="5" name="_AuthorEmailDisplayName">
    <vt:lpwstr>RigaConcert (rc@neonet.lv)</vt:lpwstr>
  </property>
  <property fmtid="{D5CDD505-2E9C-101B-9397-08002B2CF9AE}" pid="6" name="_ReviewingToolsShownOnce">
    <vt:lpwstr/>
  </property>
</Properties>
</file>