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Gold" sheetId="1" state="visible" r:id="rId2"/>
    <sheet name="Rezultāti Gold" sheetId="2" state="visible" r:id="rId3"/>
    <sheet name="Silver" sheetId="3" state="visible" r:id="rId4"/>
    <sheet name="Rezultati Silver" sheetId="4" state="visible" r:id="rId5"/>
    <sheet name="Bronze" sheetId="5" state="visible" r:id="rId6"/>
    <sheet name="Rezultati Bronze" sheetId="6" state="visible" r:id="rId7"/>
  </sheets>
  <definedNames>
    <definedName function="false" hidden="false" localSheetId="4" name="_xlnm.Print_Area" vbProcedure="false">Bronze!$A$1:$K$19</definedName>
    <definedName function="false" hidden="false" localSheetId="0" name="_xlnm.Print_Area" vbProcedure="false">Gold!$A$1:$K$31</definedName>
    <definedName function="false" hidden="false" localSheetId="1" name="_xlnm.Print_Area" vbProcedure="false">'Rezultāti Gold'!$A$4:$W$18</definedName>
    <definedName function="false" hidden="false" localSheetId="2" name="_xlnm.Print_Area" vbProcedure="false">Silver!$A$1:$K$19</definedName>
    <definedName function="false" hidden="false" localSheetId="0" name="_xlnm.Print_Area" vbProcedure="false">Gold!$A$1:$K$31</definedName>
    <definedName function="false" hidden="false" localSheetId="0" name="_xlnm.Print_Area_0" vbProcedure="false">Gold!$A$1:$K$31</definedName>
    <definedName function="false" hidden="false" localSheetId="0" name="_xlnm.Print_Area_0_0" vbProcedure="false">Gold!$A$1:$K$31</definedName>
    <definedName function="false" hidden="false" localSheetId="0" name="_xlnm.Print_Area_0_0_0" vbProcedure="false">Gold!$A$1:$K$31</definedName>
    <definedName function="false" hidden="false" localSheetId="0" name="_xlnm.Print_Area_0_0_0_0" vbProcedure="false">Gold!$A$1:$K$31</definedName>
    <definedName function="false" hidden="false" localSheetId="0" name="_xlnm.Print_Area_0_0_0_0_0" vbProcedure="false">Gold!$A$1:$K$31</definedName>
    <definedName function="false" hidden="false" localSheetId="0" name="_xlnm.Print_Area_0_0_0_0_0_0" vbProcedure="false">Gold!$A$1:$K$31</definedName>
    <definedName function="false" hidden="false" localSheetId="0" name="_xlnm.Print_Area_0_0_0_0_0_0_0" vbProcedure="false">Gold!$A$1:$K$31</definedName>
    <definedName function="false" hidden="false" localSheetId="0" name="_xlnm.Print_Area_0_0_0_0_0_0_0_0" vbProcedure="false">Gold!$A$1:$K$31</definedName>
    <definedName function="false" hidden="false" localSheetId="0" name="_xlnm.Print_Area_0_0_0_0_0_0_0_0_0" vbProcedure="false">Gold!$A$1:$K$31</definedName>
    <definedName function="false" hidden="false" localSheetId="0" name="_xlnm.Print_Area_0_0_0_0_0_0_0_0_0_0" vbProcedure="false">Gold!$A$1:$K$31</definedName>
    <definedName function="false" hidden="false" localSheetId="0" name="_xlnm.Print_Area_0_0_0_0_0_0_0_0_0_0_0" vbProcedure="false">Gold!$A$1:$K$31</definedName>
    <definedName function="false" hidden="false" localSheetId="0" name="_xlnm.Print_Area_0_0_0_0_0_0_0_0_0_0_0_0" vbProcedure="false">Gold!$A$1:$K$31</definedName>
    <definedName function="false" hidden="false" localSheetId="0" name="_xlnm.Print_Area_0_0_0_0_0_0_0_0_0_0_0_0_0" vbProcedure="false">Gold!$A$1:$K$31</definedName>
    <definedName function="false" hidden="false" localSheetId="0" name="_xlnm.Print_Area_0_0_0_0_0_0_0_0_0_0_0_0_0_0" vbProcedure="false">Gold!$A$1:$K$31</definedName>
    <definedName function="false" hidden="false" localSheetId="0" name="_xlnm.Print_Area_0_0_0_0_0_0_0_0_0_0_0_0_0_0_0" vbProcedure="false">Gold!$A$1:$K$31</definedName>
    <definedName function="false" hidden="false" localSheetId="0" name="_xlnm.Print_Area_0_0_0_0_0_0_0_0_0_0_0_0_0_0_0_0" vbProcedure="false">Gold!$A$1:$K$31</definedName>
    <definedName function="false" hidden="false" localSheetId="0" name="_xlnm.Print_Area_0_0_0_0_0_0_0_0_0_0_0_0_0_0_0_0_0" vbProcedure="false">Gold!$A$1:$K$31</definedName>
    <definedName function="false" hidden="false" localSheetId="0" name="_xlnm.Print_Area_0_0_0_0_0_0_0_0_0_0_0_0_0_0_0_0_0_0" vbProcedure="false">Gold!$A$1:$K$31</definedName>
    <definedName function="false" hidden="false" localSheetId="0" name="_xlnm.Print_Area_0_0_0_0_0_0_0_0_0_0_0_0_0_0_0_0_0_0_0" vbProcedure="false">Gold!$A$1:$K$31</definedName>
    <definedName function="false" hidden="false" localSheetId="0" name="_xlnm.Print_Area_0_0_0_0_0_0_0_0_0_0_0_0_0_0_0_0_0_0_0_0" vbProcedure="false">Gold!$A$1:$K$31</definedName>
    <definedName function="false" hidden="false" localSheetId="0" name="_xlnm.Print_Area_0_0_0_0_0_0_0_0_0_0_0_0_0_0_0_0_0_0_0_0_0" vbProcedure="false">Gold!$A$1:$K$31</definedName>
    <definedName function="false" hidden="false" localSheetId="0" name="_xlnm.Print_Area_0_0_0_0_0_0_0_0_0_0_0_0_0_0_0_0_0_0_0_0_0_0" vbProcedure="false">Gold!$A$1:$K$31</definedName>
    <definedName function="false" hidden="false" localSheetId="0" name="_xlnm.Print_Area_0_0_0_0_0_0_0_0_0_0_0_0_0_0_0_0_0_0_0_0_0_0_0" vbProcedure="false">Gold!$A$1:$K$31</definedName>
    <definedName function="false" hidden="false" localSheetId="0" name="_xlnm.Print_Area_0_0_0_0_0_0_0_0_0_0_0_0_0_0_0_0_0_0_0_0_0_0_0_0" vbProcedure="false">Gold!$A$1:$K$31</definedName>
    <definedName function="false" hidden="false" localSheetId="0" name="_xlnm.Print_Area_0_0_0_0_0_0_0_0_0_0_0_0_0_0_0_0_0_0_0_0_0_0_0_0_0" vbProcedure="false">Gold!$A$1:$K$31</definedName>
    <definedName function="false" hidden="false" localSheetId="0" name="_xlnm.Print_Area_0_0_0_0_0_0_0_0_0_0_0_0_0_0_0_0_0_0_0_0_0_0_0_0_0_0" vbProcedure="false">Gold!$A$1:$K$31</definedName>
    <definedName function="false" hidden="false" localSheetId="0" name="_xlnm.Print_Area_0_0_0_0_0_0_0_0_0_0_0_0_0_0_0_0_0_0_0_0_0_0_0_0_0_0_0" vbProcedure="false">Gold!$A$1:$K$31</definedName>
    <definedName function="false" hidden="false" localSheetId="0" name="_xlnm.Print_Area_0_0_0_0_0_0_0_0_0_0_0_0_0_0_0_0_0_0_0_0_0_0_0_0_0_0_0_0" vbProcedure="false">Gold!$A$1:$K$31</definedName>
    <definedName function="false" hidden="false" localSheetId="0" name="_xlnm.Print_Area_0_0_0_0_0_0_0_0_0_0_0_0_0_0_0_0_0_0_0_0_0_0_0_0_0_0_0_0_0" vbProcedure="false">Gold!$A$1:$K$31</definedName>
    <definedName function="false" hidden="false" localSheetId="0" name="_xlnm.Print_Area_0_0_0_0_0_0_0_0_0_0_0_0_0_0_0_0_0_0_0_0_0_0_0_0_0_0_0_0_0_0" vbProcedure="false">Gold!$A$1:$K$31</definedName>
    <definedName function="false" hidden="false" localSheetId="0" name="_xlnm.Print_Area_0_0_0_0_0_0_0_0_0_0_0_0_0_0_0_0_0_0_0_0_0_0_0_0_0_0_0_0_0_0_0" vbProcedure="false">Gold!$A$1:$K$31</definedName>
    <definedName function="false" hidden="false" localSheetId="0" name="_xlnm.Print_Area_0_0_0_0_0_0_0_0_0_0_0_0_0_0_0_0_0_0_0_0_0_0_0_0_0_0_0_0_0_0_0_0" vbProcedure="false">Gold!$A$1:$K$31</definedName>
    <definedName function="false" hidden="false" localSheetId="0" name="_xlnm.Print_Area_0_0_0_0_0_0_0_0_0_0_0_0_0_0_0_0_0_0_0_0_0_0_0_0_0_0_0_0_0_0_0_0_0" vbProcedure="false">Gold!$A$1:$K$31</definedName>
    <definedName function="false" hidden="false" localSheetId="0" name="_xlnm.Print_Area_0_0_0_0_0_0_0_0_0_0_0_0_0_0_0_0_0_0_0_0_0_0_0_0_0_0_0_0_0_0_0_0_0_0" vbProcedure="false">Gold!$A$1:$K$31</definedName>
    <definedName function="false" hidden="false" localSheetId="0" name="_xlnm.Print_Area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_0_0_0_0_0_0_0_0_0_0_0_0_0_0_0_0_0_0_0_0_0" vbProcedure="false">Gold!$A$1:$K$31</definedName>
    <definedName function="false" hidden="false" localSheetId="0" name="_xlnm.Print_Area_0_0_0_0_0_0_0_0_0_0_0_0_0_0_0_0_0_0_0_0_0_0_0_0_0_0_0_0_0_0_0_0_0_0_0_0_0_0_0_0_0_0_0_0_0_0_0_0_0_0_0_0_0_0_0_0_0_0_0_0_0_0_0_0_0_0" vbProcedure="false">Gold!$A$1:$K$31</definedName>
    <definedName function="false" hidden="false" localSheetId="1" name="_xlnm.Print_Area" vbProcedure="false">'Rezultāti Gold'!$A$4:$W$18</definedName>
    <definedName function="false" hidden="false" localSheetId="1" name="_xlnm.Print_Area_0" vbProcedure="false">'Rezultāti Gold'!$A$4:$W$18</definedName>
    <definedName function="false" hidden="false" localSheetId="1" name="_xlnm.Print_Area_0_0" vbProcedure="false">'Rezultāti Gold'!$A$4:$W$18</definedName>
    <definedName function="false" hidden="false" localSheetId="1" name="_xlnm.Print_Area_0_0_0" vbProcedure="false">'Rezultāti Gold'!$A$4:$W$18</definedName>
    <definedName function="false" hidden="false" localSheetId="1" name="_xlnm.Print_Area_0_0_0_0" vbProcedure="false">'Rezultāti Gold'!$A$4:$W$18</definedName>
    <definedName function="false" hidden="false" localSheetId="1" name="_xlnm.Print_Area_0_0_0_0_0" vbProcedure="false">'Rezultāti Gold'!$A$4:$W$18</definedName>
    <definedName function="false" hidden="false" localSheetId="1" name="_xlnm.Print_Area_0_0_0_0_0_0" vbProcedure="false">'Rezultāti Gold'!$A$4:$W$18</definedName>
    <definedName function="false" hidden="false" localSheetId="1" name="_xlnm.Print_Area_0_0_0_0_0_0_0" vbProcedure="false">'Rezultāti Gold'!$A$4:$W$18</definedName>
    <definedName function="false" hidden="false" localSheetId="1" name="_xlnm.Print_Area_0_0_0_0_0_0_0_0" vbProcedure="false">'Rezultāti Gold'!$A$4:$W$18</definedName>
    <definedName function="false" hidden="false" localSheetId="1" name="_xlnm.Print_Area_0_0_0_0_0_0_0_0_0" vbProcedure="false">'Rezultāti Gold'!$A$4:$W$18</definedName>
    <definedName function="false" hidden="false" localSheetId="1" name="_xlnm.Print_Area_0_0_0_0_0_0_0_0_0_0" vbProcedure="false">'Rezultāti Gold'!$A$4:$W$18</definedName>
    <definedName function="false" hidden="false" localSheetId="1" name="_xlnm.Print_Area_0_0_0_0_0_0_0_0_0_0_0" vbProcedure="false">'Rezultāti Gold'!$A$4:$W$18</definedName>
    <definedName function="false" hidden="false" localSheetId="1" name="_xlnm.Print_Area_0_0_0_0_0_0_0_0_0_0_0_0" vbProcedure="false">'Rezultāti Gold'!$A$4:$W$18</definedName>
    <definedName function="false" hidden="false" localSheetId="1" name="_xlnm.Print_Area_0_0_0_0_0_0_0_0_0_0_0_0_0" vbProcedure="false">'Rezultāti Gold'!$A$4:$W$18</definedName>
    <definedName function="false" hidden="false" localSheetId="1" name="_xlnm.Print_Area_0_0_0_0_0_0_0_0_0_0_0_0_0_0" vbProcedure="false">'Rezultāti Gold'!$A$4:$W$18</definedName>
    <definedName function="false" hidden="false" localSheetId="1" name="_xlnm.Print_Area_0_0_0_0_0_0_0_0_0_0_0_0_0_0_0" vbProcedure="false">'Rezultāti Gold'!$A$4:$W$18</definedName>
    <definedName function="false" hidden="false" localSheetId="1" name="_xlnm.Print_Area_0_0_0_0_0_0_0_0_0_0_0_0_0_0_0_0" vbProcedure="false">'Rezultāti Gold'!$A$4:$W$18</definedName>
    <definedName function="false" hidden="false" localSheetId="1" name="_xlnm.Print_Area_0_0_0_0_0_0_0_0_0_0_0_0_0_0_0_0_0" vbProcedure="false">'Rezultāti Gold'!$A$4:$W$18</definedName>
    <definedName function="false" hidden="false" localSheetId="1" name="_xlnm.Print_Area_0_0_0_0_0_0_0_0_0_0_0_0_0_0_0_0_0_0" vbProcedure="false">'Rezultāti Gold'!$A$4:$W$18</definedName>
    <definedName function="false" hidden="false" localSheetId="1" name="_xlnm.Print_Area_0_0_0_0_0_0_0_0_0_0_0_0_0_0_0_0_0_0_0" vbProcedure="false">'Rezultāti Gold'!$A$4:$W$18</definedName>
    <definedName function="false" hidden="false" localSheetId="1" name="_xlnm.Print_Area_0_0_0_0_0_0_0_0_0_0_0_0_0_0_0_0_0_0_0_0" vbProcedure="false">'Rezultāti Gold'!$A$4:$W$18</definedName>
    <definedName function="false" hidden="false" localSheetId="1" name="_xlnm.Print_Area_0_0_0_0_0_0_0_0_0_0_0_0_0_0_0_0_0_0_0_0_0" vbProcedure="false">'Rezultāti Gold'!$A$4:$W$18</definedName>
    <definedName function="false" hidden="false" localSheetId="1" name="_xlnm.Print_Area_0_0_0_0_0_0_0_0_0_0_0_0_0_0_0_0_0_0_0_0_0_0" vbProcedure="false">'Rezultāti Gold'!$A$4:$W$18</definedName>
    <definedName function="false" hidden="false" localSheetId="1" name="_xlnm.Print_Area_0_0_0_0_0_0_0_0_0_0_0_0_0_0_0_0_0_0_0_0_0_0_0" vbProcedure="false">'Rezultāti Gold'!$A$4:$W$18</definedName>
    <definedName function="false" hidden="false" localSheetId="1" name="_xlnm.Print_Area_0_0_0_0_0_0_0_0_0_0_0_0_0_0_0_0_0_0_0_0_0_0_0_0" vbProcedure="false">'Rezultāti Gold'!$A$4:$W$18</definedName>
    <definedName function="false" hidden="false" localSheetId="1" name="_xlnm.Print_Area_0_0_0_0_0_0_0_0_0_0_0_0_0_0_0_0_0_0_0_0_0_0_0_0_0" vbProcedure="false">'Rezultāti Gold'!$A$4:$W$18</definedName>
    <definedName function="false" hidden="false" localSheetId="1" name="_xlnm.Print_Area_0_0_0_0_0_0_0_0_0_0_0_0_0_0_0_0_0_0_0_0_0_0_0_0_0_0" vbProcedure="false">'Rezultāti Gold'!$A$4:$W$18</definedName>
    <definedName function="false" hidden="false" localSheetId="1" name="_xlnm.Print_Area_0_0_0_0_0_0_0_0_0_0_0_0_0_0_0_0_0_0_0_0_0_0_0_0_0_0_0" vbProcedure="false">'Rezultāti Gold'!$A$4:$W$18</definedName>
    <definedName function="false" hidden="false" localSheetId="1" name="_xlnm.Print_Area_0_0_0_0_0_0_0_0_0_0_0_0_0_0_0_0_0_0_0_0_0_0_0_0_0_0_0_0" vbProcedure="false">'Rezultāti Gold'!$A$4:$W$18</definedName>
    <definedName function="false" hidden="false" localSheetId="1" name="_xlnm.Print_Area_0_0_0_0_0_0_0_0_0_0_0_0_0_0_0_0_0_0_0_0_0_0_0_0_0_0_0_0_0" vbProcedure="false">'Rezultāti Gold'!$A$4:$W$18</definedName>
    <definedName function="false" hidden="false" localSheetId="1" name="_xlnm.Print_Area_0_0_0_0_0_0_0_0_0_0_0_0_0_0_0_0_0_0_0_0_0_0_0_0_0_0_0_0_0_0" vbProcedure="false">'Rezultāti Gold'!$A$4:$W$18</definedName>
    <definedName function="false" hidden="false" localSheetId="1" name="_xlnm.Print_Area_0_0_0_0_0_0_0_0_0_0_0_0_0_0_0_0_0_0_0_0_0_0_0_0_0_0_0_0_0_0_0" vbProcedure="false">'Rezultāti Gold'!$A$4:$W$18</definedName>
    <definedName function="false" hidden="false" localSheetId="1" name="_xlnm.Print_Area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_0_0_0_0_0_0_0_0_0_0_0_0_0_0_0_0_0_0_0_0_0" vbProcedure="false">'Rezultāti Gold'!$A$4:$W$18</definedName>
    <definedName function="false" hidden="false" localSheetId="1" name="_xlnm.Print_Area_0_0_0_0_0_0_0_0_0_0_0_0_0_0_0_0_0_0_0_0_0_0_0_0_0_0_0_0_0_0_0_0_0_0_0_0_0_0_0_0_0_0_0_0_0_0_0_0_0_0_0_0_0_0_0_0_0_0_0_0_0_0_0_0_0_0" vbProcedure="false">'Rezultāti Gold'!$A$4:$W$18</definedName>
    <definedName function="false" hidden="false" localSheetId="2" name="_xlnm.Print_Area" vbProcedure="false">Silver!$A$1:$K$19</definedName>
    <definedName function="false" hidden="false" localSheetId="2" name="_xlnm.Print_Area_0" vbProcedure="false">Silver!$A$1:$K$19</definedName>
    <definedName function="false" hidden="false" localSheetId="2" name="_xlnm.Print_Area_0_0" vbProcedure="false">Silver!$A$1:$K$19</definedName>
    <definedName function="false" hidden="false" localSheetId="2" name="_xlnm.Print_Area_0_0_0" vbProcedure="false">Silver!$A$1:$K$19</definedName>
    <definedName function="false" hidden="false" localSheetId="2" name="_xlnm.Print_Area_0_0_0_0" vbProcedure="false">Silver!$A$1:$K$19</definedName>
    <definedName function="false" hidden="false" localSheetId="2" name="_xlnm.Print_Area_0_0_0_0_0" vbProcedure="false">Silver!$A$1:$K$19</definedName>
    <definedName function="false" hidden="false" localSheetId="2" name="_xlnm.Print_Area_0_0_0_0_0_0" vbProcedure="false">Silver!$A$1:$K$19</definedName>
    <definedName function="false" hidden="false" localSheetId="2" name="_xlnm.Print_Area_0_0_0_0_0_0_0" vbProcedure="false">Silver!$A$1:$K$19</definedName>
    <definedName function="false" hidden="false" localSheetId="2" name="_xlnm.Print_Area_0_0_0_0_0_0_0_0" vbProcedure="false">Silver!$A$1:$K$19</definedName>
    <definedName function="false" hidden="false" localSheetId="2" name="_xlnm.Print_Area_0_0_0_0_0_0_0_0_0" vbProcedure="false">Silver!$A$1:$K$19</definedName>
    <definedName function="false" hidden="false" localSheetId="2" name="_xlnm.Print_Area_0_0_0_0_0_0_0_0_0_0" vbProcedure="false">Silver!$A$1:$K$19</definedName>
    <definedName function="false" hidden="false" localSheetId="2" name="_xlnm.Print_Area_0_0_0_0_0_0_0_0_0_0_0" vbProcedure="false">Silver!$A$1:$K$19</definedName>
    <definedName function="false" hidden="false" localSheetId="2" name="_xlnm.Print_Area_0_0_0_0_0_0_0_0_0_0_0_0" vbProcedure="false">Silver!$A$1:$K$19</definedName>
    <definedName function="false" hidden="false" localSheetId="2" name="_xlnm.Print_Area_0_0_0_0_0_0_0_0_0_0_0_0_0" vbProcedure="false">Silver!$A$1:$K$19</definedName>
    <definedName function="false" hidden="false" localSheetId="2" name="_xlnm.Print_Area_0_0_0_0_0_0_0_0_0_0_0_0_0_0" vbProcedure="false">Silver!$A$1:$K$19</definedName>
    <definedName function="false" hidden="false" localSheetId="2" name="_xlnm.Print_Area_0_0_0_0_0_0_0_0_0_0_0_0_0_0_0" vbProcedure="false">Silver!$A$1:$K$19</definedName>
    <definedName function="false" hidden="false" localSheetId="2" name="_xlnm.Print_Area_0_0_0_0_0_0_0_0_0_0_0_0_0_0_0_0" vbProcedure="false">Silver!$A$1:$K$19</definedName>
    <definedName function="false" hidden="false" localSheetId="2" name="_xlnm.Print_Area_0_0_0_0_0_0_0_0_0_0_0_0_0_0_0_0_0" vbProcedure="false">Silver!$A$1:$K$19</definedName>
    <definedName function="false" hidden="false" localSheetId="2" name="_xlnm.Print_Area_0_0_0_0_0_0_0_0_0_0_0_0_0_0_0_0_0_0" vbProcedure="false">Silver!$A$1:$K$19</definedName>
    <definedName function="false" hidden="false" localSheetId="2" name="_xlnm.Print_Area_0_0_0_0_0_0_0_0_0_0_0_0_0_0_0_0_0_0_0" vbProcedure="false">Silver!$A$1:$K$19</definedName>
    <definedName function="false" hidden="false" localSheetId="2" name="_xlnm.Print_Area_0_0_0_0_0_0_0_0_0_0_0_0_0_0_0_0_0_0_0_0" vbProcedure="false">Silver!$A$1:$K$19</definedName>
    <definedName function="false" hidden="false" localSheetId="2" name="_xlnm.Print_Area_0_0_0_0_0_0_0_0_0_0_0_0_0_0_0_0_0_0_0_0_0" vbProcedure="false">Silver!$A$1:$K$19</definedName>
    <definedName function="false" hidden="false" localSheetId="2" name="_xlnm.Print_Area_0_0_0_0_0_0_0_0_0_0_0_0_0_0_0_0_0_0_0_0_0_0" vbProcedure="false">Silver!$A$1:$K$19</definedName>
    <definedName function="false" hidden="false" localSheetId="2" name="_xlnm.Print_Area_0_0_0_0_0_0_0_0_0_0_0_0_0_0_0_0_0_0_0_0_0_0_0" vbProcedure="false">Silver!$A$1:$K$19</definedName>
    <definedName function="false" hidden="false" localSheetId="2" name="_xlnm.Print_Area_0_0_0_0_0_0_0_0_0_0_0_0_0_0_0_0_0_0_0_0_0_0_0_0" vbProcedure="false">Silver!$A$1:$K$19</definedName>
    <definedName function="false" hidden="false" localSheetId="2" name="_xlnm.Print_Area_0_0_0_0_0_0_0_0_0_0_0_0_0_0_0_0_0_0_0_0_0_0_0_0_0" vbProcedure="false">Silver!$A$1:$K$19</definedName>
    <definedName function="false" hidden="false" localSheetId="2" name="_xlnm.Print_Area_0_0_0_0_0_0_0_0_0_0_0_0_0_0_0_0_0_0_0_0_0_0_0_0_0_0" vbProcedure="false">Silver!$A$1:$K$19</definedName>
    <definedName function="false" hidden="false" localSheetId="2" name="_xlnm.Print_Area_0_0_0_0_0_0_0_0_0_0_0_0_0_0_0_0_0_0_0_0_0_0_0_0_0_0_0" vbProcedure="false">Silver!$A$1:$K$19</definedName>
    <definedName function="false" hidden="false" localSheetId="2" name="_xlnm.Print_Area_0_0_0_0_0_0_0_0_0_0_0_0_0_0_0_0_0_0_0_0_0_0_0_0_0_0_0_0" vbProcedure="false">Silver!$A$1:$K$19</definedName>
    <definedName function="false" hidden="false" localSheetId="2" name="_xlnm.Print_Area_0_0_0_0_0_0_0_0_0_0_0_0_0_0_0_0_0_0_0_0_0_0_0_0_0_0_0_0_0" vbProcedure="false">Silver!$A$1:$K$19</definedName>
    <definedName function="false" hidden="false" localSheetId="2" name="_xlnm.Print_Area_0_0_0_0_0_0_0_0_0_0_0_0_0_0_0_0_0_0_0_0_0_0_0_0_0_0_0_0_0_0" vbProcedure="false">Silver!$A$1:$K$19</definedName>
    <definedName function="false" hidden="false" localSheetId="2" name="_xlnm.Print_Area_0_0_0_0_0_0_0_0_0_0_0_0_0_0_0_0_0_0_0_0_0_0_0_0_0_0_0_0_0_0_0" vbProcedure="false">Silver!$A$1:$K$19</definedName>
    <definedName function="false" hidden="false" localSheetId="2" name="_xlnm.Print_Area_0_0_0_0_0_0_0_0_0_0_0_0_0_0_0_0_0_0_0_0_0_0_0_0_0_0_0_0_0_0_0_0" vbProcedure="false">Silver!$A$1:$K$19</definedName>
    <definedName function="false" hidden="false" localSheetId="2" name="_xlnm.Print_Area_0_0_0_0_0_0_0_0_0_0_0_0_0_0_0_0_0_0_0_0_0_0_0_0_0_0_0_0_0_0_0_0_0" vbProcedure="false">Silver!$A$1:$K$19</definedName>
    <definedName function="false" hidden="false" localSheetId="2" name="_xlnm.Print_Area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_0_0_0_0_0_0_0_0_0_0_0_0_0_0_0_0_0_0_0_0_0" vbProcedure="false">Silver!$A$1:$K$19</definedName>
    <definedName function="false" hidden="false" localSheetId="2" name="_xlnm.Print_Area_0_0_0_0_0_0_0_0_0_0_0_0_0_0_0_0_0_0_0_0_0_0_0_0_0_0_0_0_0_0_0_0_0_0_0_0_0_0_0_0_0_0_0_0_0_0_0_0_0_0_0_0_0_0_0_0_0_0_0_0_0_0_0_0_0_0" vbProcedure="false">Silver!$A$1:$K$19</definedName>
    <definedName function="false" hidden="false" localSheetId="4" name="_xlnm.Print_Area" vbProcedure="false">Bronze!$A$1:$K$19</definedName>
    <definedName function="false" hidden="false" localSheetId="4" name="_xlnm.Print_Area_0" vbProcedure="false">Bronze!$A$1:$K$19</definedName>
    <definedName function="false" hidden="false" localSheetId="4" name="_xlnm.Print_Area_0_0" vbProcedure="false">Bronze!$A$1:$K$19</definedName>
    <definedName function="false" hidden="false" localSheetId="4" name="_xlnm.Print_Area_0_0_0" vbProcedure="false">Bronze!$A$1:$K$19</definedName>
    <definedName function="false" hidden="false" localSheetId="4" name="_xlnm.Print_Area_0_0_0_0" vbProcedure="false">Bronze!$A$1:$K$19</definedName>
    <definedName function="false" hidden="false" localSheetId="4" name="_xlnm.Print_Area_0_0_0_0_0" vbProcedure="false">Bronze!$A$1:$K$19</definedName>
    <definedName function="false" hidden="false" localSheetId="4" name="_xlnm.Print_Area_0_0_0_0_0_0" vbProcedure="false">Bronze!$A$1:$K$19</definedName>
    <definedName function="false" hidden="false" localSheetId="4" name="_xlnm.Print_Area_0_0_0_0_0_0_0" vbProcedure="false">Bronze!$A$1:$K$19</definedName>
    <definedName function="false" hidden="false" localSheetId="4" name="_xlnm.Print_Area_0_0_0_0_0_0_0_0" vbProcedure="false">Bronze!$A$1:$K$19</definedName>
    <definedName function="false" hidden="false" localSheetId="4" name="_xlnm.Print_Area_0_0_0_0_0_0_0_0_0" vbProcedure="false">Bronze!$A$1:$K$19</definedName>
    <definedName function="false" hidden="false" localSheetId="4" name="_xlnm.Print_Area_0_0_0_0_0_0_0_0_0_0" vbProcedure="false">Bronze!$A$1:$K$19</definedName>
    <definedName function="false" hidden="false" localSheetId="4" name="_xlnm.Print_Area_0_0_0_0_0_0_0_0_0_0_0" vbProcedure="false">Bronze!$A$1:$K$19</definedName>
    <definedName function="false" hidden="false" localSheetId="4" name="_xlnm.Print_Area_0_0_0_0_0_0_0_0_0_0_0_0" vbProcedure="false">Bronze!$A$1:$K$19</definedName>
    <definedName function="false" hidden="false" localSheetId="4" name="_xlnm.Print_Area_0_0_0_0_0_0_0_0_0_0_0_0_0" vbProcedure="false">Bronze!$A$1:$K$19</definedName>
    <definedName function="false" hidden="false" localSheetId="4" name="_xlnm.Print_Area_0_0_0_0_0_0_0_0_0_0_0_0_0_0" vbProcedure="false">Bronze!$A$1:$K$19</definedName>
    <definedName function="false" hidden="false" localSheetId="4" name="_xlnm.Print_Area_0_0_0_0_0_0_0_0_0_0_0_0_0_0_0" vbProcedure="false">Bronze!$A$1:$K$19</definedName>
    <definedName function="false" hidden="false" localSheetId="4" name="_xlnm.Print_Area_0_0_0_0_0_0_0_0_0_0_0_0_0_0_0_0" vbProcedure="false">Bronze!$A$1:$K$19</definedName>
    <definedName function="false" hidden="false" localSheetId="4" name="_xlnm.Print_Area_0_0_0_0_0_0_0_0_0_0_0_0_0_0_0_0_0" vbProcedure="false">Bronze!$A$1:$K$19</definedName>
    <definedName function="false" hidden="false" localSheetId="4" name="_xlnm.Print_Area_0_0_0_0_0_0_0_0_0_0_0_0_0_0_0_0_0_0" vbProcedure="false">Bronze!$A$1:$K$19</definedName>
    <definedName function="false" hidden="false" localSheetId="4" name="_xlnm.Print_Area_0_0_0_0_0_0_0_0_0_0_0_0_0_0_0_0_0_0_0" vbProcedure="false">Bronze!$A$1:$K$19</definedName>
    <definedName function="false" hidden="false" localSheetId="4" name="_xlnm.Print_Area_0_0_0_0_0_0_0_0_0_0_0_0_0_0_0_0_0_0_0_0" vbProcedure="false">Bronze!$A$1:$K$19</definedName>
    <definedName function="false" hidden="false" localSheetId="4" name="_xlnm.Print_Area_0_0_0_0_0_0_0_0_0_0_0_0_0_0_0_0_0_0_0_0_0" vbProcedure="false">Bronze!$A$1:$K$19</definedName>
    <definedName function="false" hidden="false" localSheetId="4" name="_xlnm.Print_Area_0_0_0_0_0_0_0_0_0_0_0_0_0_0_0_0_0_0_0_0_0_0" vbProcedure="false">Bronze!$A$1:$K$19</definedName>
    <definedName function="false" hidden="false" localSheetId="4" name="_xlnm.Print_Area_0_0_0_0_0_0_0_0_0_0_0_0_0_0_0_0_0_0_0_0_0_0_0" vbProcedure="false">Bronze!$A$1:$K$19</definedName>
    <definedName function="false" hidden="false" localSheetId="4" name="_xlnm.Print_Area_0_0_0_0_0_0_0_0_0_0_0_0_0_0_0_0_0_0_0_0_0_0_0_0" vbProcedure="false">Bronze!$A$1:$K$19</definedName>
    <definedName function="false" hidden="false" localSheetId="4" name="_xlnm.Print_Area_0_0_0_0_0_0_0_0_0_0_0_0_0_0_0_0_0_0_0_0_0_0_0_0_0" vbProcedure="false">Bronze!$A$1:$K$19</definedName>
    <definedName function="false" hidden="false" localSheetId="4" name="_xlnm.Print_Area_0_0_0_0_0_0_0_0_0_0_0_0_0_0_0_0_0_0_0_0_0_0_0_0_0_0" vbProcedure="false">Bronze!$A$1:$K$19</definedName>
    <definedName function="false" hidden="false" localSheetId="4" name="_xlnm.Print_Area_0_0_0_0_0_0_0_0_0_0_0_0_0_0_0_0_0_0_0_0_0_0_0_0_0_0_0" vbProcedure="false">Bronze!$A$1:$K$19</definedName>
    <definedName function="false" hidden="false" localSheetId="4" name="_xlnm.Print_Area_0_0_0_0_0_0_0_0_0_0_0_0_0_0_0_0_0_0_0_0_0_0_0_0_0_0_0_0" vbProcedure="false">Bronze!$A$1:$K$19</definedName>
    <definedName function="false" hidden="false" localSheetId="4" name="_xlnm.Print_Area_0_0_0_0_0_0_0_0_0_0_0_0_0_0_0_0_0_0_0_0_0_0_0_0_0_0_0_0_0" vbProcedure="false">Bronze!$A$1:$K$19</definedName>
    <definedName function="false" hidden="false" localSheetId="4" name="_xlnm.Print_Area_0_0_0_0_0_0_0_0_0_0_0_0_0_0_0_0_0_0_0_0_0_0_0_0_0_0_0_0_0_0" vbProcedure="false">Bronze!$A$1:$K$19</definedName>
    <definedName function="false" hidden="false" localSheetId="4" name="_xlnm.Print_Area_0_0_0_0_0_0_0_0_0_0_0_0_0_0_0_0_0_0_0_0_0_0_0_0_0_0_0_0_0_0_0" vbProcedure="false">Bronze!$A$1:$K$19</definedName>
    <definedName function="false" hidden="false" localSheetId="4" name="_xlnm.Print_Area_0_0_0_0_0_0_0_0_0_0_0_0_0_0_0_0_0_0_0_0_0_0_0_0_0_0_0_0_0_0_0_0" vbProcedure="false">Bronze!$A$1:$K$19</definedName>
    <definedName function="false" hidden="false" localSheetId="4" name="_xlnm.Print_Area_0_0_0_0_0_0_0_0_0_0_0_0_0_0_0_0_0_0_0_0_0_0_0_0_0_0_0_0_0_0_0_0_0" vbProcedure="false">Bronze!$A$1:$K$19</definedName>
    <definedName function="false" hidden="false" localSheetId="4" name="_xlnm.Print_Area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_0_0_0_0_0_0_0_0_0_0_0_0_0_0_0_0_0_0_0_0_0" vbProcedure="false">Bronze!$A$1:$K$19</definedName>
    <definedName function="false" hidden="false" localSheetId="4" name="_xlnm.Print_Area_0_0_0_0_0_0_0_0_0_0_0_0_0_0_0_0_0_0_0_0_0_0_0_0_0_0_0_0_0_0_0_0_0_0_0_0_0_0_0_0_0_0_0_0_0_0_0_0_0_0_0_0_0_0_0_0_0_0_0_0_0_0_0_0_0_0" vbProcedure="false">Bronze!$A$1:$K$19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<sst xmlns="http://schemas.openxmlformats.org/spreadsheetml/2006/main" count="303" uniqueCount="103">
  <si>
    <t>Individuālais ABL čempionāts - Gold divīzija</t>
  </si>
  <si>
    <t>Vieta</t>
  </si>
  <si>
    <t>Vārds, Uzvārds</t>
  </si>
  <si>
    <t>HDC</t>
  </si>
  <si>
    <t>Spēļu summa</t>
  </si>
  <si>
    <t>HDC summa</t>
  </si>
  <si>
    <t>Summa</t>
  </si>
  <si>
    <t>Vidējais</t>
  </si>
  <si>
    <t>Uzvaras punkti</t>
  </si>
  <si>
    <t>Starpība</t>
  </si>
  <si>
    <t>pēc 4 spēlem</t>
  </si>
  <si>
    <t>Pāru turnīrs</t>
  </si>
  <si>
    <t>Kopā</t>
  </si>
  <si>
    <t>Spēļu summas ar handikapu</t>
  </si>
  <si>
    <t>Spēles - rezultāts bez handikapa</t>
  </si>
  <si>
    <t>check</t>
  </si>
  <si>
    <t>08.06.</t>
  </si>
  <si>
    <t>15.06.</t>
  </si>
  <si>
    <t>29.06.</t>
  </si>
  <si>
    <t>06.07.</t>
  </si>
  <si>
    <t>13.07.</t>
  </si>
  <si>
    <t>20.07.</t>
  </si>
  <si>
    <t>27.07.</t>
  </si>
  <si>
    <t>03.08.</t>
  </si>
  <si>
    <t>10.08.</t>
  </si>
  <si>
    <t>17.08.</t>
  </si>
  <si>
    <t>24.08.</t>
  </si>
  <si>
    <t>no date</t>
  </si>
  <si>
    <t>Artūrs Perepjolkins</t>
  </si>
  <si>
    <t>Eduards Kobiļuks</t>
  </si>
  <si>
    <t>Evija-Vende Priekule</t>
  </si>
  <si>
    <t>Ģirts Priekulis</t>
  </si>
  <si>
    <t>Ints Krievkalns </t>
  </si>
  <si>
    <t>Jānis Raņķis</t>
  </si>
  <si>
    <t>Jānis Surna</t>
  </si>
  <si>
    <t>Janis Zalītis</t>
  </si>
  <si>
    <t>Jeļena Šorohova</t>
  </si>
  <si>
    <t>Juris Kuncevičs</t>
  </si>
  <si>
    <t>Valdemārs Vaivads</t>
  </si>
  <si>
    <t>Maksims Gerasimenko </t>
  </si>
  <si>
    <t>Māris Dukurs</t>
  </si>
  <si>
    <t>Mārtiņš Vilnis</t>
  </si>
  <si>
    <t>Sigutis Briedis</t>
  </si>
  <si>
    <t>Toms Pultraks</t>
  </si>
  <si>
    <t>Spēļu punkti</t>
  </si>
  <si>
    <t>Punktu summa</t>
  </si>
  <si>
    <t>Individuālais ABL čempionāts - Silver divīzija</t>
  </si>
  <si>
    <t>09.06.</t>
  </si>
  <si>
    <t>16.06.</t>
  </si>
  <si>
    <t>30.06.</t>
  </si>
  <si>
    <t>07.07.</t>
  </si>
  <si>
    <t>14.07.</t>
  </si>
  <si>
    <t>21.07.</t>
  </si>
  <si>
    <t>28.07.</t>
  </si>
  <si>
    <t>04.08.</t>
  </si>
  <si>
    <t>11.08.</t>
  </si>
  <si>
    <t>18.08.</t>
  </si>
  <si>
    <t>25.08.</t>
  </si>
  <si>
    <t>Mārtiņš Lasmanis</t>
  </si>
  <si>
    <t>Aleksandrs Tjuļins</t>
  </si>
  <si>
    <t>Andrejs Kuruško</t>
  </si>
  <si>
    <t>Anita Valdmane (Ždanovska)</t>
  </si>
  <si>
    <t>Artūrs Zavjalovs</t>
  </si>
  <si>
    <t>Dainis Mauriņš</t>
  </si>
  <si>
    <t>Jānis Naļivaiko</t>
  </si>
  <si>
    <t>Jeļena Kuruško</t>
  </si>
  <si>
    <t>Karīna Petrova</t>
  </si>
  <si>
    <t>Maksims Isajevs</t>
  </si>
  <si>
    <t>Maksims Jefimovs</t>
  </si>
  <si>
    <t>Nikolajs Ļevikins</t>
  </si>
  <si>
    <t>Oļegs Kirevičevs</t>
  </si>
  <si>
    <t>Olga Morozova</t>
  </si>
  <si>
    <t>Valērijs Ņizkodubovs</t>
  </si>
  <si>
    <t>Vladimirs Lagunovs</t>
  </si>
  <si>
    <t> </t>
  </si>
  <si>
    <t>Individuālais ABL čempionāts - Bronze divīzija</t>
  </si>
  <si>
    <t>10.06.</t>
  </si>
  <si>
    <t>17.06.</t>
  </si>
  <si>
    <t>01.07.</t>
  </si>
  <si>
    <t>08.07.</t>
  </si>
  <si>
    <t>15.07.</t>
  </si>
  <si>
    <t>22.07.</t>
  </si>
  <si>
    <t>29.07.</t>
  </si>
  <si>
    <t>05.08.</t>
  </si>
  <si>
    <t>12.08.</t>
  </si>
  <si>
    <t>19.08.</t>
  </si>
  <si>
    <t>26.08.</t>
  </si>
  <si>
    <t>Aleksandra Litvjakova</t>
  </si>
  <si>
    <t>Aleksandrs Dmitrijevs</t>
  </si>
  <si>
    <t>Aleksandrs Perlovs</t>
  </si>
  <si>
    <t>Arkadijs Timčenko</t>
  </si>
  <si>
    <t>Daniels Bambals</t>
  </si>
  <si>
    <t>Edgars Kobiļuks</t>
  </si>
  <si>
    <t>Edgars Cimdiņš</t>
  </si>
  <si>
    <t>Emīls Sprogis</t>
  </si>
  <si>
    <t>Ilmārs Elijass</t>
  </si>
  <si>
    <t>Jurijs Nahodkins</t>
  </si>
  <si>
    <t>Kristaps Liecinieks</t>
  </si>
  <si>
    <t>Kristaps Otto</t>
  </si>
  <si>
    <t>Nikolajs Kiseļevs</t>
  </si>
  <si>
    <t>Pāvels Venclauskis</t>
  </si>
  <si>
    <t>Leonīds Arsentjevs</t>
  </si>
  <si>
    <t>Vladimirs Nahodkins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</si>
</sst>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"/>
    <numFmt numFmtId="167" formatCode="\+0"/>
  </numFmts>
  <fonts count="27">
    <font>
      <sz val="10"/>
      <name val="Arial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color rgb="FFFF0000"/>
      <name val="Arial"/>
      <family val="2"/>
      <charset val="186"/>
    </font>
    <font>
      <b val="true"/>
      <sz val="28"/>
      <color rgb="FFFF0000"/>
      <name val="Verdana"/>
      <family val="2"/>
      <charset val="1"/>
    </font>
    <font>
      <b val="true"/>
      <i val="true"/>
      <sz val="12"/>
      <name val="Arial"/>
      <family val="2"/>
      <charset val="186"/>
    </font>
    <font>
      <b val="true"/>
      <sz val="12"/>
      <name val="Arial"/>
      <family val="2"/>
      <charset val="1"/>
    </font>
    <font>
      <b val="true"/>
      <i val="true"/>
      <sz val="12"/>
      <color rgb="FFFF0000"/>
      <name val="Arial"/>
      <family val="2"/>
      <charset val="186"/>
    </font>
    <font>
      <b val="true"/>
      <i val="true"/>
      <sz val="15"/>
      <color rgb="FFFF0000"/>
      <name val="Arial Black"/>
      <family val="2"/>
      <charset val="186"/>
    </font>
    <font>
      <b val="true"/>
      <sz val="15"/>
      <color rgb="FF000000"/>
      <name val="Verdana"/>
      <family val="2"/>
      <charset val="1"/>
    </font>
    <font>
      <b val="true"/>
      <sz val="15"/>
      <color rgb="FFFF0000"/>
      <name val="Verdana"/>
      <family val="2"/>
      <charset val="1"/>
    </font>
    <font>
      <sz val="34"/>
      <color rgb="FFFF0000"/>
      <name val="Arial"/>
      <family val="2"/>
      <charset val="1"/>
    </font>
    <font>
      <b val="true"/>
      <sz val="12"/>
      <name val="Verdana"/>
      <family val="2"/>
      <charset val="1"/>
    </font>
    <font>
      <b val="true"/>
      <sz val="36"/>
      <color rgb="FFFF0000"/>
      <name val="Arial"/>
      <family val="2"/>
      <charset val="186"/>
    </font>
    <font>
      <b val="true"/>
      <i val="true"/>
      <sz val="14"/>
      <name val="Arial"/>
      <family val="2"/>
      <charset val="186"/>
    </font>
    <font>
      <b val="true"/>
      <sz val="16"/>
      <color rgb="FF000000"/>
      <name val="Verdana"/>
      <family val="2"/>
      <charset val="1"/>
    </font>
    <font>
      <b val="true"/>
      <sz val="18"/>
      <color rgb="FF000000"/>
      <name val="Verdana"/>
      <family val="2"/>
      <charset val="1"/>
    </font>
    <font>
      <b val="true"/>
      <i val="true"/>
      <sz val="15"/>
      <color rgb="FF000000"/>
      <name val="Arial Black"/>
      <family val="2"/>
      <charset val="186"/>
    </font>
    <font>
      <sz val="10"/>
      <color rgb="FF000000"/>
      <name val="Arial"/>
      <family val="2"/>
      <charset val="186"/>
    </font>
    <font>
      <b val="true"/>
      <sz val="16"/>
      <color rgb="FFFF0000"/>
      <name val="Arial"/>
      <family val="2"/>
      <charset val="1"/>
    </font>
    <font>
      <b val="true"/>
      <sz val="12"/>
      <color rgb="FF000000"/>
      <name val="Arial"/>
      <family val="2"/>
      <charset val="204"/>
    </font>
    <font>
      <b val="true"/>
      <sz val="16"/>
      <color rgb="FF000000"/>
      <name val="Arial"/>
      <family val="2"/>
      <charset val="204"/>
    </font>
    <font>
      <sz val="12"/>
      <name val="Arial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4"/>
      <color rgb="FF000000"/>
      <name val="CentSchbook TL"/>
      <family val="1"/>
      <charset val="186"/>
    </font>
    <font>
      <b val="true"/>
      <sz val="12"/>
      <color rgb="FF000000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CCFF00"/>
      </patternFill>
    </fill>
    <fill>
      <patternFill patternType="solid">
        <fgColor rgb="FFC0C0C0"/>
        <bgColor rgb="FFD9D9D9"/>
      </patternFill>
    </fill>
    <fill>
      <patternFill patternType="solid">
        <fgColor rgb="FF99FF66"/>
        <bgColor rgb="FFCCFF0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CCFF00"/>
        <bgColor rgb="FFFFFF00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hair"/>
      <right style="thin"/>
      <top style="hair"/>
      <bottom style="medium"/>
      <diagonal/>
    </border>
    <border diagonalUp="false" diagonalDown="false">
      <left style="thin"/>
      <right style="thin"/>
      <top style="hair"/>
      <bottom style="medium"/>
      <diagonal/>
    </border>
    <border diagonalUp="false" diagonalDown="false">
      <left style="thin"/>
      <right style="hair"/>
      <top style="hair"/>
      <bottom style="medium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thin"/>
      <right style="hair"/>
      <top style="thin"/>
      <bottom style="double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3" fillId="4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4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5" fillId="5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5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5" fillId="5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5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4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7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7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7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7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4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5" fillId="5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3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5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5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CCFF00"/>
      <rgbColor rgb="FF00FFFF"/>
      <rgbColor rgb="FF800080"/>
      <rgbColor rgb="FF800000"/>
      <rgbColor rgb="FF008080"/>
      <rgbColor rgb="FF0000FF"/>
      <rgbColor rgb="FF00CCFF"/>
      <rgbColor rgb="FFCCFFFF"/>
      <rgbColor rgb="FF99FF6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O5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M17" activeCellId="0" sqref="M17"/>
    </sheetView>
  </sheetViews>
  <sheetFormatPr defaultRowHeight="12.75"/>
  <cols>
    <col collapsed="false" hidden="false" max="1" min="1" style="1" width="9.4234693877551"/>
    <col collapsed="false" hidden="false" max="2" min="2" style="0" width="44.8520408163265"/>
    <col collapsed="false" hidden="false" max="6" min="3" style="2" width="10.8520408163265"/>
    <col collapsed="false" hidden="false" max="7" min="7" style="2" width="14.8571428571429"/>
    <col collapsed="false" hidden="false" max="8" min="8" style="3" width="10.9948979591837"/>
    <col collapsed="false" hidden="false" max="9" min="9" style="1" width="11.5714285714286"/>
    <col collapsed="false" hidden="true" max="10" min="10" style="0" width="0"/>
    <col collapsed="false" hidden="false" max="11" min="11" style="0" width="3.70918367346939"/>
    <col collapsed="false" hidden="false" max="12" min="12" style="0" width="9.28571428571429"/>
    <col collapsed="false" hidden="false" max="13" min="13" style="0" width="37.4183673469388"/>
    <col collapsed="false" hidden="false" max="14" min="14" style="0" width="12.5714285714286"/>
    <col collapsed="false" hidden="false" max="15" min="15" style="0" width="19.1428571428571"/>
    <col collapsed="false" hidden="false" max="1025" min="16" style="0" width="8.72959183673469"/>
  </cols>
  <sheetData>
    <row r="1" customFormat="false" ht="42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false" ht="17.25" hidden="false" customHeight="true" outlineLevel="0" collapsed="false">
      <c r="A2" s="0"/>
      <c r="C2" s="0"/>
      <c r="D2" s="0"/>
      <c r="E2" s="0"/>
      <c r="F2" s="0"/>
      <c r="G2" s="0"/>
      <c r="H2" s="0"/>
      <c r="I2" s="0"/>
      <c r="N2" s="1"/>
      <c r="O2" s="1"/>
    </row>
    <row r="3" customFormat="false" ht="42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9" t="s">
        <v>9</v>
      </c>
    </row>
    <row r="4" s="18" customFormat="true" ht="27" hidden="false" customHeight="true" outlineLevel="0" collapsed="false">
      <c r="A4" s="10" t="n">
        <v>1</v>
      </c>
      <c r="B4" s="11" t="str">
        <f aca="false">'Rezultāti Gold'!B5</f>
        <v>Artūrs Perepjolkins</v>
      </c>
      <c r="C4" s="12" t="n">
        <f aca="false">'Rezultāti Gold'!AB5</f>
        <v>0</v>
      </c>
      <c r="D4" s="13" t="n">
        <f aca="false">'Rezultāti Gold'!DO5</f>
        <v>19107</v>
      </c>
      <c r="E4" s="13" t="n">
        <f aca="false">'Rezultāti Gold'!DP5</f>
        <v>0</v>
      </c>
      <c r="F4" s="13" t="n">
        <f aca="false">'Rezultāti Gold'!DQ5</f>
        <v>19107</v>
      </c>
      <c r="G4" s="14" t="n">
        <f aca="false">'Rezultāti Gold'!DR5</f>
        <v>212.3</v>
      </c>
      <c r="H4" s="15" t="n">
        <f aca="false">'Rezultāti Gold'!S24</f>
        <v>163</v>
      </c>
      <c r="I4" s="16" t="n">
        <f aca="false">H4-H9</f>
        <v>47</v>
      </c>
      <c r="J4" s="17" t="s">
        <v>10</v>
      </c>
    </row>
    <row r="5" customFormat="false" ht="27" hidden="false" customHeight="true" outlineLevel="0" collapsed="false">
      <c r="A5" s="19" t="n">
        <v>2</v>
      </c>
      <c r="B5" s="11" t="str">
        <f aca="false">'Rezultāti Gold'!B18</f>
        <v>Mārtiņš Vilnis</v>
      </c>
      <c r="C5" s="12" t="n">
        <f aca="false">'Rezultāti Gold'!AB18</f>
        <v>0</v>
      </c>
      <c r="D5" s="13" t="n">
        <f aca="false">'Rezultāti Gold'!DO18</f>
        <v>18585</v>
      </c>
      <c r="E5" s="13" t="n">
        <f aca="false">'Rezultāti Gold'!DP18</f>
        <v>0</v>
      </c>
      <c r="F5" s="13" t="n">
        <f aca="false">'Rezultāti Gold'!DQ18</f>
        <v>18585</v>
      </c>
      <c r="G5" s="14" t="n">
        <f aca="false">'Rezultāti Gold'!DR18</f>
        <v>206.5</v>
      </c>
      <c r="H5" s="15" t="n">
        <f aca="false">'Rezultāti Gold'!S37</f>
        <v>138</v>
      </c>
      <c r="I5" s="20" t="n">
        <f aca="false">H5-H9</f>
        <v>22</v>
      </c>
      <c r="J5" s="17"/>
    </row>
    <row r="6" customFormat="false" ht="27" hidden="false" customHeight="true" outlineLevel="0" collapsed="false">
      <c r="A6" s="19" t="n">
        <v>3</v>
      </c>
      <c r="B6" s="11" t="str">
        <f aca="false">'Rezultāti Gold'!B9</f>
        <v>Ints Krievkalns</v>
      </c>
      <c r="C6" s="12" t="n">
        <f aca="false">'Rezultāti Gold'!AB9</f>
        <v>0</v>
      </c>
      <c r="D6" s="13" t="n">
        <f aca="false">'Rezultāti Gold'!DO9</f>
        <v>18212</v>
      </c>
      <c r="E6" s="13" t="n">
        <f aca="false">'Rezultāti Gold'!DP9</f>
        <v>0</v>
      </c>
      <c r="F6" s="13" t="n">
        <f aca="false">'Rezultāti Gold'!DQ9</f>
        <v>18212</v>
      </c>
      <c r="G6" s="14" t="n">
        <f aca="false">'Rezultāti Gold'!DR9</f>
        <v>202.355555555556</v>
      </c>
      <c r="H6" s="15" t="n">
        <f aca="false">'Rezultāti Gold'!S28</f>
        <v>136</v>
      </c>
      <c r="I6" s="21" t="n">
        <f aca="false">H6-H9</f>
        <v>20</v>
      </c>
      <c r="J6" s="17"/>
    </row>
    <row r="7" customFormat="false" ht="27" hidden="false" customHeight="true" outlineLevel="0" collapsed="false">
      <c r="A7" s="22" t="n">
        <v>4</v>
      </c>
      <c r="B7" s="11" t="str">
        <f aca="false">'Rezultāti Gold'!B16</f>
        <v>Maksims Gerasimenko</v>
      </c>
      <c r="C7" s="12" t="n">
        <f aca="false">'Rezultāti Gold'!AB16</f>
        <v>0</v>
      </c>
      <c r="D7" s="13" t="n">
        <f aca="false">'Rezultāti Gold'!DO16</f>
        <v>18075</v>
      </c>
      <c r="E7" s="13" t="n">
        <f aca="false">'Rezultāti Gold'!DP16</f>
        <v>0</v>
      </c>
      <c r="F7" s="13" t="n">
        <f aca="false">'Rezultāti Gold'!DQ16</f>
        <v>18075</v>
      </c>
      <c r="G7" s="14" t="n">
        <f aca="false">'Rezultāti Gold'!DR16</f>
        <v>200.833333333333</v>
      </c>
      <c r="H7" s="15" t="n">
        <f aca="false">'Rezultāti Gold'!S35</f>
        <v>131</v>
      </c>
      <c r="I7" s="21" t="n">
        <f aca="false">H7-H9</f>
        <v>15</v>
      </c>
      <c r="J7" s="17"/>
    </row>
    <row r="8" customFormat="false" ht="27" hidden="false" customHeight="true" outlineLevel="0" collapsed="false">
      <c r="A8" s="22" t="n">
        <v>5</v>
      </c>
      <c r="B8" s="11" t="str">
        <f aca="false">'Rezultāti Gold'!B17</f>
        <v>Māris Dukurs</v>
      </c>
      <c r="C8" s="12" t="n">
        <f aca="false">'Rezultāti Gold'!AB17</f>
        <v>0</v>
      </c>
      <c r="D8" s="13" t="n">
        <f aca="false">'Rezultāti Gold'!DO17</f>
        <v>17926</v>
      </c>
      <c r="E8" s="13" t="n">
        <f aca="false">'Rezultāti Gold'!DP17</f>
        <v>0</v>
      </c>
      <c r="F8" s="13" t="n">
        <f aca="false">'Rezultāti Gold'!DQ17</f>
        <v>17926</v>
      </c>
      <c r="G8" s="14" t="n">
        <f aca="false">'Rezultāti Gold'!DR17</f>
        <v>199.177777777778</v>
      </c>
      <c r="H8" s="15" t="n">
        <f aca="false">'Rezultāti Gold'!S36</f>
        <v>125</v>
      </c>
      <c r="I8" s="21" t="n">
        <f aca="false">H8-H9</f>
        <v>9</v>
      </c>
      <c r="J8" s="17"/>
    </row>
    <row r="9" customFormat="false" ht="27" hidden="false" customHeight="true" outlineLevel="0" collapsed="false">
      <c r="A9" s="22" t="n">
        <v>6</v>
      </c>
      <c r="B9" s="11" t="str">
        <f aca="false">'Rezultāti Gold'!B13</f>
        <v>Jeļena Šorohova</v>
      </c>
      <c r="C9" s="12" t="n">
        <f aca="false">'Rezultāti Gold'!AB13</f>
        <v>8</v>
      </c>
      <c r="D9" s="13" t="n">
        <f aca="false">'Rezultāti Gold'!DO13</f>
        <v>17131</v>
      </c>
      <c r="E9" s="13" t="n">
        <f aca="false">'Rezultāti Gold'!DP13</f>
        <v>720</v>
      </c>
      <c r="F9" s="13" t="n">
        <f aca="false">'Rezultāti Gold'!DQ13</f>
        <v>17851</v>
      </c>
      <c r="G9" s="14" t="n">
        <f aca="false">'Rezultāti Gold'!DR13</f>
        <v>190.344444444444</v>
      </c>
      <c r="H9" s="15" t="n">
        <f aca="false">'Rezultāti Gold'!S32</f>
        <v>116</v>
      </c>
      <c r="I9" s="23" t="n">
        <v>0</v>
      </c>
      <c r="J9" s="17"/>
    </row>
    <row r="10" customFormat="false" ht="27" hidden="false" customHeight="true" outlineLevel="0" collapsed="false">
      <c r="A10" s="22" t="n">
        <v>7</v>
      </c>
      <c r="B10" s="11" t="str">
        <f aca="false">'Rezultāti Gold'!B11</f>
        <v>Jānis Surna</v>
      </c>
      <c r="C10" s="12" t="n">
        <f aca="false">'Rezultāti Gold'!AB11</f>
        <v>0</v>
      </c>
      <c r="D10" s="13" t="n">
        <f aca="false">'Rezultāti Gold'!DO11</f>
        <v>17233</v>
      </c>
      <c r="E10" s="13" t="n">
        <f aca="false">'Rezultāti Gold'!DP11</f>
        <v>0</v>
      </c>
      <c r="F10" s="13" t="n">
        <f aca="false">'Rezultāti Gold'!DQ11</f>
        <v>17233</v>
      </c>
      <c r="G10" s="14" t="n">
        <f aca="false">'Rezultāti Gold'!DR11</f>
        <v>191.477777777778</v>
      </c>
      <c r="H10" s="15" t="n">
        <f aca="false">'Rezultāti Gold'!S30</f>
        <v>107</v>
      </c>
      <c r="I10" s="24" t="n">
        <f aca="false">H10-H9</f>
        <v>-9</v>
      </c>
      <c r="J10" s="17"/>
    </row>
    <row r="11" customFormat="false" ht="27" hidden="false" customHeight="true" outlineLevel="0" collapsed="false">
      <c r="A11" s="22" t="n">
        <v>8</v>
      </c>
      <c r="B11" s="11" t="str">
        <f aca="false">'Rezultāti Gold'!B7</f>
        <v>Evija-Vende Priekule</v>
      </c>
      <c r="C11" s="12" t="n">
        <f aca="false">'Rezultāti Gold'!AB7</f>
        <v>8</v>
      </c>
      <c r="D11" s="13" t="n">
        <f aca="false">'Rezultāti Gold'!DO7</f>
        <v>15997</v>
      </c>
      <c r="E11" s="13" t="n">
        <f aca="false">'Rezultāti Gold'!DP7</f>
        <v>720</v>
      </c>
      <c r="F11" s="13" t="n">
        <f aca="false">'Rezultāti Gold'!DQ7</f>
        <v>16717</v>
      </c>
      <c r="G11" s="14" t="n">
        <f aca="false">'Rezultāti Gold'!DR7</f>
        <v>177.744444444444</v>
      </c>
      <c r="H11" s="15" t="n">
        <f aca="false">'Rezultāti Gold'!S26</f>
        <v>105</v>
      </c>
      <c r="I11" s="25" t="n">
        <f aca="false">H11-H9</f>
        <v>-11</v>
      </c>
      <c r="J11" s="17"/>
    </row>
    <row r="12" customFormat="false" ht="27" hidden="false" customHeight="true" outlineLevel="0" collapsed="false">
      <c r="A12" s="22" t="n">
        <v>9</v>
      </c>
      <c r="B12" s="11" t="str">
        <f aca="false">'Rezultāti Gold'!B20</f>
        <v>Toms Pultraks</v>
      </c>
      <c r="C12" s="12" t="n">
        <f aca="false">'Rezultāti Gold'!AB20</f>
        <v>0</v>
      </c>
      <c r="D12" s="13" t="n">
        <f aca="false">'Rezultāti Gold'!DO20</f>
        <v>16962</v>
      </c>
      <c r="E12" s="13" t="n">
        <f aca="false">'Rezultāti Gold'!DP20</f>
        <v>0</v>
      </c>
      <c r="F12" s="13" t="n">
        <f aca="false">'Rezultāti Gold'!DQ20</f>
        <v>16962</v>
      </c>
      <c r="G12" s="14" t="n">
        <f aca="false">'Rezultāti Gold'!DR20</f>
        <v>188.466666666667</v>
      </c>
      <c r="H12" s="15" t="n">
        <f aca="false">'Rezultāti Gold'!S39</f>
        <v>100</v>
      </c>
      <c r="I12" s="25" t="n">
        <f aca="false">H12-H9</f>
        <v>-16</v>
      </c>
      <c r="J12" s="17"/>
    </row>
    <row r="13" customFormat="false" ht="27" hidden="false" customHeight="true" outlineLevel="0" collapsed="false">
      <c r="A13" s="22" t="n">
        <v>10</v>
      </c>
      <c r="B13" s="11" t="str">
        <f aca="false">'Rezultāti Gold'!B6</f>
        <v>Eduards Kobiļuks</v>
      </c>
      <c r="C13" s="12" t="n">
        <f aca="false">'Rezultāti Gold'!AB6</f>
        <v>0</v>
      </c>
      <c r="D13" s="13" t="n">
        <f aca="false">'Rezultāti Gold'!DO6</f>
        <v>16972</v>
      </c>
      <c r="E13" s="13" t="n">
        <f aca="false">'Rezultāti Gold'!DP6</f>
        <v>0</v>
      </c>
      <c r="F13" s="13" t="n">
        <f aca="false">'Rezultāti Gold'!DQ6</f>
        <v>16972</v>
      </c>
      <c r="G13" s="14" t="n">
        <f aca="false">'Rezultāti Gold'!DR6</f>
        <v>188.577777777778</v>
      </c>
      <c r="H13" s="15" t="n">
        <f aca="false">'Rezultāti Gold'!S25</f>
        <v>98</v>
      </c>
      <c r="I13" s="25" t="n">
        <f aca="false">H13-H9</f>
        <v>-18</v>
      </c>
      <c r="J13" s="17"/>
    </row>
    <row r="14" customFormat="false" ht="27" hidden="false" customHeight="true" outlineLevel="0" collapsed="false">
      <c r="A14" s="22" t="n">
        <v>11</v>
      </c>
      <c r="B14" s="11" t="str">
        <f aca="false">'Rezultāti Gold'!B12</f>
        <v>Janis Zalītis</v>
      </c>
      <c r="C14" s="12" t="n">
        <f aca="false">'Rezultāti Gold'!AB12</f>
        <v>0</v>
      </c>
      <c r="D14" s="13" t="n">
        <f aca="false">'Rezultāti Gold'!DO12</f>
        <v>16872</v>
      </c>
      <c r="E14" s="13" t="n">
        <f aca="false">'Rezultāti Gold'!DP12</f>
        <v>0</v>
      </c>
      <c r="F14" s="13" t="n">
        <f aca="false">'Rezultāti Gold'!DQ12</f>
        <v>16872</v>
      </c>
      <c r="G14" s="14" t="n">
        <f aca="false">'Rezultāti Gold'!DR12</f>
        <v>187.466666666667</v>
      </c>
      <c r="H14" s="15" t="n">
        <f aca="false">'Rezultāti Gold'!S31</f>
        <v>96</v>
      </c>
      <c r="I14" s="25" t="n">
        <f aca="false">H14-H9</f>
        <v>-20</v>
      </c>
      <c r="J14" s="17"/>
    </row>
    <row r="15" customFormat="false" ht="27" hidden="false" customHeight="true" outlineLevel="0" collapsed="false">
      <c r="A15" s="22" t="n">
        <v>12</v>
      </c>
      <c r="B15" s="11" t="str">
        <f aca="false">'Rezultāti Gold'!B19</f>
        <v>Sigutis Briedis</v>
      </c>
      <c r="C15" s="12" t="n">
        <f aca="false">'Rezultāti Gold'!AB19</f>
        <v>0</v>
      </c>
      <c r="D15" s="13" t="n">
        <f aca="false">'Rezultāti Gold'!DO19</f>
        <v>16305</v>
      </c>
      <c r="E15" s="13" t="n">
        <f aca="false">'Rezultāti Gold'!DP19</f>
        <v>0</v>
      </c>
      <c r="F15" s="13" t="n">
        <f aca="false">'Rezultāti Gold'!DQ19</f>
        <v>16305</v>
      </c>
      <c r="G15" s="14" t="n">
        <f aca="false">'Rezultāti Gold'!DR19</f>
        <v>181.166666666667</v>
      </c>
      <c r="H15" s="15" t="n">
        <f aca="false">'Rezultāti Gold'!S38</f>
        <v>87</v>
      </c>
      <c r="I15" s="25" t="n">
        <f aca="false">H15-H9</f>
        <v>-29</v>
      </c>
      <c r="J15" s="17"/>
    </row>
    <row r="16" customFormat="false" ht="27" hidden="false" customHeight="true" outlineLevel="0" collapsed="false">
      <c r="A16" s="22" t="n">
        <v>13</v>
      </c>
      <c r="B16" s="11" t="str">
        <f aca="false">'Rezultāti Gold'!B8</f>
        <v>Ģirts Priekulis</v>
      </c>
      <c r="C16" s="12" t="n">
        <f aca="false">'Rezultāti Gold'!AB8</f>
        <v>0</v>
      </c>
      <c r="D16" s="13" t="n">
        <f aca="false">'Rezultāti Gold'!DO8</f>
        <v>15660</v>
      </c>
      <c r="E16" s="13" t="n">
        <f aca="false">'Rezultāti Gold'!DP8</f>
        <v>0</v>
      </c>
      <c r="F16" s="13" t="n">
        <f aca="false">'Rezultāti Gold'!DQ8</f>
        <v>15660</v>
      </c>
      <c r="G16" s="14" t="n">
        <f aca="false">'Rezultāti Gold'!DR8</f>
        <v>186.428571428571</v>
      </c>
      <c r="H16" s="15" t="n">
        <f aca="false">'Rezultāti Gold'!S27</f>
        <v>82</v>
      </c>
      <c r="I16" s="25" t="n">
        <f aca="false">H16-H9</f>
        <v>-34</v>
      </c>
      <c r="J16" s="17"/>
    </row>
    <row r="17" customFormat="false" ht="27" hidden="false" customHeight="true" outlineLevel="0" collapsed="false">
      <c r="A17" s="22" t="n">
        <v>14</v>
      </c>
      <c r="B17" s="11" t="str">
        <f aca="false">'Rezultāti Gold'!B10</f>
        <v>Jānis Raņķis</v>
      </c>
      <c r="C17" s="12" t="n">
        <f aca="false">'Rezultāti Gold'!AB10</f>
        <v>0</v>
      </c>
      <c r="D17" s="13" t="n">
        <f aca="false">'Rezultāti Gold'!DO10</f>
        <v>16330</v>
      </c>
      <c r="E17" s="13" t="n">
        <f aca="false">'Rezultāti Gold'!DP10</f>
        <v>0</v>
      </c>
      <c r="F17" s="13" t="n">
        <f aca="false">'Rezultāti Gold'!DQ10</f>
        <v>16330</v>
      </c>
      <c r="G17" s="14" t="n">
        <f aca="false">'Rezultāti Gold'!DR10</f>
        <v>181.444444444444</v>
      </c>
      <c r="H17" s="15" t="n">
        <f aca="false">'Rezultāti Gold'!S29</f>
        <v>80</v>
      </c>
      <c r="I17" s="25" t="n">
        <f aca="false">H17-H9</f>
        <v>-36</v>
      </c>
      <c r="J17" s="17"/>
    </row>
    <row r="18" customFormat="false" ht="27" hidden="false" customHeight="true" outlineLevel="0" collapsed="false">
      <c r="A18" s="22" t="n">
        <v>15</v>
      </c>
      <c r="B18" s="11" t="str">
        <f aca="false">'Rezultāti Gold'!B14</f>
        <v>Juris Kuncevičs</v>
      </c>
      <c r="C18" s="12" t="n">
        <f aca="false">'Rezultāti Gold'!AB14</f>
        <v>0</v>
      </c>
      <c r="D18" s="13" t="n">
        <f aca="false">'Rezultāti Gold'!DO14</f>
        <v>14784</v>
      </c>
      <c r="E18" s="13" t="n">
        <f aca="false">'Rezultāti Gold'!DP14</f>
        <v>0</v>
      </c>
      <c r="F18" s="13" t="n">
        <f aca="false">'Rezultāti Gold'!DQ14</f>
        <v>14784</v>
      </c>
      <c r="G18" s="14" t="n">
        <f aca="false">'Rezultāti Gold'!DR14</f>
        <v>189.538461538462</v>
      </c>
      <c r="H18" s="15" t="n">
        <f aca="false">'Rezultāti Gold'!S33</f>
        <v>75</v>
      </c>
      <c r="I18" s="25" t="n">
        <f aca="false">H18-H9</f>
        <v>-41</v>
      </c>
      <c r="J18" s="17"/>
    </row>
    <row r="19" customFormat="false" ht="27" hidden="false" customHeight="true" outlineLevel="0" collapsed="false">
      <c r="A19" s="26" t="n">
        <v>16</v>
      </c>
      <c r="B19" s="11" t="str">
        <f aca="false">'Rezultāti Gold'!B15</f>
        <v>Valdemārs Vaivads</v>
      </c>
      <c r="C19" s="12" t="n">
        <f aca="false">'Rezultāti Gold'!AB15</f>
        <v>0</v>
      </c>
      <c r="D19" s="13" t="n">
        <f aca="false">'Rezultāti Gold'!DO15</f>
        <v>12614</v>
      </c>
      <c r="E19" s="13" t="n">
        <f aca="false">'Rezultāti Gold'!DP15</f>
        <v>0</v>
      </c>
      <c r="F19" s="13" t="n">
        <f aca="false">'Rezultāti Gold'!DQ15</f>
        <v>12614</v>
      </c>
      <c r="G19" s="14" t="n">
        <f aca="false">'Rezultāti Gold'!DR15</f>
        <v>161.717948717949</v>
      </c>
      <c r="H19" s="15" t="n">
        <f aca="false">'Rezultāti Gold'!S34</f>
        <v>13</v>
      </c>
      <c r="I19" s="27" t="n">
        <f aca="false">H19-H9</f>
        <v>-103</v>
      </c>
      <c r="J19" s="17"/>
    </row>
    <row r="20" customFormat="false" ht="45" hidden="true" customHeight="false" outlineLevel="0" collapsed="false">
      <c r="A20" s="28" t="s">
        <v>11</v>
      </c>
      <c r="B20" s="28"/>
      <c r="C20" s="28"/>
    </row>
    <row r="21" customFormat="false" ht="19.5" hidden="true" customHeight="false" outlineLevel="0" collapsed="false">
      <c r="A21" s="29" t="s">
        <v>1</v>
      </c>
      <c r="B21" s="30" t="s">
        <v>2</v>
      </c>
      <c r="C21" s="31" t="s">
        <v>12</v>
      </c>
    </row>
    <row r="22" customFormat="false" ht="25.5" hidden="true" customHeight="true" outlineLevel="0" collapsed="false">
      <c r="A22" s="32" t="n">
        <v>1</v>
      </c>
      <c r="B22" s="33"/>
      <c r="C22" s="34" t="e">
        <f aca="false">#REF!+#REF!</f>
        <v>#REF!</v>
      </c>
    </row>
    <row r="23" customFormat="false" ht="25.5" hidden="true" customHeight="true" outlineLevel="0" collapsed="false">
      <c r="A23" s="32"/>
      <c r="B23" s="35"/>
      <c r="C23" s="36" t="e">
        <f aca="false">#REF!+#REF!</f>
        <v>#REF!</v>
      </c>
    </row>
    <row r="24" customFormat="false" ht="25.5" hidden="true" customHeight="true" outlineLevel="0" collapsed="false">
      <c r="A24" s="37" t="n">
        <v>2</v>
      </c>
      <c r="B24" s="33"/>
      <c r="C24" s="34" t="e">
        <f aca="false">#REF!+#REF!</f>
        <v>#REF!</v>
      </c>
    </row>
    <row r="25" customFormat="false" ht="25.5" hidden="true" customHeight="true" outlineLevel="0" collapsed="false">
      <c r="A25" s="37"/>
      <c r="B25" s="35"/>
      <c r="C25" s="36" t="e">
        <f aca="false">#REF!+#REF!</f>
        <v>#REF!</v>
      </c>
    </row>
    <row r="26" customFormat="false" ht="25.5" hidden="true" customHeight="true" outlineLevel="0" collapsed="false">
      <c r="A26" s="37" t="n">
        <v>3</v>
      </c>
      <c r="B26" s="33"/>
      <c r="C26" s="34" t="e">
        <f aca="false">#REF!+#REF!</f>
        <v>#REF!</v>
      </c>
    </row>
    <row r="27" customFormat="false" ht="23.25" hidden="true" customHeight="false" outlineLevel="0" collapsed="false">
      <c r="A27" s="37"/>
      <c r="B27" s="35"/>
      <c r="C27" s="36" t="e">
        <f aca="false">#REF!+#REF!</f>
        <v>#REF!</v>
      </c>
    </row>
    <row r="28" customFormat="false" ht="22.5" hidden="true" customHeight="false" outlineLevel="0" collapsed="false">
      <c r="A28" s="37" t="n">
        <v>4</v>
      </c>
      <c r="B28" s="33"/>
      <c r="C28" s="34" t="e">
        <f aca="false">#REF!+#REF!</f>
        <v>#REF!</v>
      </c>
    </row>
    <row r="29" customFormat="false" ht="23.25" hidden="true" customHeight="false" outlineLevel="0" collapsed="false">
      <c r="A29" s="37"/>
      <c r="B29" s="35"/>
      <c r="C29" s="36" t="e">
        <f aca="false">#REF!+#REF!</f>
        <v>#REF!</v>
      </c>
    </row>
    <row r="30" customFormat="false" ht="22.5" hidden="true" customHeight="false" outlineLevel="0" collapsed="false">
      <c r="A30" s="37" t="n">
        <v>5</v>
      </c>
      <c r="B30" s="33"/>
      <c r="C30" s="34" t="e">
        <f aca="false">#REF!+#REF!</f>
        <v>#REF!</v>
      </c>
    </row>
    <row r="31" customFormat="false" ht="23.25" hidden="true" customHeight="false" outlineLevel="0" collapsed="false">
      <c r="A31" s="37"/>
      <c r="B31" s="35"/>
      <c r="C31" s="38" t="e">
        <f aca="false">#REF!+#REF!</f>
        <v>#REF!</v>
      </c>
    </row>
    <row r="32" customFormat="false" ht="12.8" hidden="false" customHeight="false" outlineLevel="0" collapsed="false"/>
    <row r="37" customFormat="false" ht="12.8" hidden="false" customHeight="false" outlineLevel="0" collapsed="false"/>
    <row r="41" customFormat="false" ht="12.8" hidden="false" customHeight="false" outlineLevel="0" collapsed="false"/>
    <row r="42" customFormat="false" ht="12.8" hidden="false" customHeight="false" outlineLevel="0" collapsed="false"/>
    <row r="43" customFormat="false" ht="12.8" hidden="false" customHeight="false" outlineLevel="0" collapsed="false"/>
    <row r="49" customFormat="false" ht="12.8" hidden="false" customHeight="false" outlineLevel="0" collapsed="false"/>
    <row r="52" customFormat="false" ht="12.8" hidden="false" customHeight="false" outlineLevel="0" collapsed="false"/>
    <row r="53" customFormat="false" ht="12.8" hidden="false" customHeight="false" outlineLevel="0" collapsed="false"/>
  </sheetData>
  <mergeCells count="8">
    <mergeCell ref="A1:K1"/>
    <mergeCell ref="J4:J19"/>
    <mergeCell ref="A20:C20"/>
    <mergeCell ref="A22:A23"/>
    <mergeCell ref="A24:A25"/>
    <mergeCell ref="A26:A27"/>
    <mergeCell ref="A28:A29"/>
    <mergeCell ref="A30:A31"/>
  </mergeCells>
  <printOptions headings="false" gridLines="false" gridLinesSet="true" horizontalCentered="true" verticalCentered="false"/>
  <pageMargins left="0.157638888888889" right="0.157638888888889" top="0.157638888888889" bottom="0.157638888888889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39"/>
  <sheetViews>
    <sheetView windowProtection="true"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pane xSplit="0" ySplit="2" topLeftCell="A5" activePane="bottomLeft" state="frozen"/>
      <selection pane="topLeft" activeCell="A3" activeCellId="0" sqref="A3"/>
      <selection pane="bottomLeft" activeCell="A8" activeCellId="0" sqref="A8"/>
    </sheetView>
  </sheetViews>
  <sheetFormatPr defaultRowHeight="12.8"/>
  <cols>
    <col collapsed="false" hidden="false" max="1" min="1" style="1" width="9"/>
    <col collapsed="false" hidden="false" max="2" min="2" style="39" width="31.4285714285714"/>
    <col collapsed="false" hidden="false" max="19" min="3" style="40" width="8.70918367346939"/>
    <col collapsed="false" hidden="false" max="20" min="20" style="1" width="9.70918367346939"/>
    <col collapsed="false" hidden="false" max="21" min="21" style="1" width="10"/>
    <col collapsed="false" hidden="false" max="22" min="22" style="1" width="11.1428571428571"/>
    <col collapsed="false" hidden="false" max="23" min="23" style="1" width="11.9948979591837"/>
    <col collapsed="false" hidden="false" max="24" min="24" style="2" width="7.45408163265306"/>
    <col collapsed="false" hidden="false" max="25" min="25" style="41" width="7.85714285714286"/>
    <col collapsed="false" hidden="false" max="26" min="26" style="41" width="9.14285714285714"/>
    <col collapsed="false" hidden="false" max="27" min="27" style="41" width="28.5714285714286"/>
    <col collapsed="false" hidden="false" max="28" min="28" style="41" width="10"/>
    <col collapsed="false" hidden="false" max="29" min="29" style="41" width="10.8520408163265"/>
    <col collapsed="false" hidden="false" max="30" min="30" style="41" width="10.2857142857143"/>
    <col collapsed="false" hidden="false" max="31" min="31" style="2" width="11.5714285714286"/>
    <col collapsed="false" hidden="false" max="121" min="32" style="42" width="9.14285714285714"/>
    <col collapsed="false" hidden="false" max="122" min="122" style="42" width="11.9948979591837"/>
    <col collapsed="false" hidden="false" max="1025" min="123" style="42" width="9.14285714285714"/>
  </cols>
  <sheetData>
    <row r="1" customFormat="false" ht="33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1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2.8" hidden="false" customHeight="fals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1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22.5" hidden="false" customHeight="true" outlineLevel="0" collapsed="false">
      <c r="A3" s="43" t="s">
        <v>13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1"/>
      <c r="Y3" s="0"/>
      <c r="Z3" s="43" t="s">
        <v>14</v>
      </c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5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53" customFormat="true" ht="59.7" hidden="false" customHeight="true" outlineLevel="0" collapsed="false">
      <c r="A4" s="46" t="s">
        <v>1</v>
      </c>
      <c r="B4" s="46" t="s">
        <v>2</v>
      </c>
      <c r="C4" s="47" t="s">
        <v>3</v>
      </c>
      <c r="D4" s="47" t="str">
        <f aca="false">B5</f>
        <v>Artūrs Perepjolkins</v>
      </c>
      <c r="E4" s="47" t="str">
        <f aca="false">B6</f>
        <v>Eduards Kobiļuks</v>
      </c>
      <c r="F4" s="47" t="str">
        <f aca="false">B7</f>
        <v>Evija-Vende Priekule</v>
      </c>
      <c r="G4" s="47" t="str">
        <f aca="false">B8</f>
        <v>Ģirts Priekulis</v>
      </c>
      <c r="H4" s="47" t="str">
        <f aca="false">B9</f>
        <v>Ints Krievkalns</v>
      </c>
      <c r="I4" s="47" t="str">
        <f aca="false">B10</f>
        <v>Jānis Raņķis</v>
      </c>
      <c r="J4" s="47" t="str">
        <f aca="false">B11</f>
        <v>Jānis Surna</v>
      </c>
      <c r="K4" s="47" t="str">
        <f aca="false">B12</f>
        <v>Janis Zalītis</v>
      </c>
      <c r="L4" s="47" t="str">
        <f aca="false">B13</f>
        <v>Jeļena Šorohova</v>
      </c>
      <c r="M4" s="47" t="str">
        <f aca="false">B14</f>
        <v>Juris Kuncevičs</v>
      </c>
      <c r="N4" s="47" t="str">
        <f aca="false">B15</f>
        <v>Valdemārs Vaivads</v>
      </c>
      <c r="O4" s="47" t="str">
        <f aca="false">B16</f>
        <v>Maksims Gerasimenko</v>
      </c>
      <c r="P4" s="47" t="str">
        <f aca="false">B17</f>
        <v>Māris Dukurs</v>
      </c>
      <c r="Q4" s="47" t="str">
        <f aca="false">B18</f>
        <v>Mārtiņš Vilnis</v>
      </c>
      <c r="R4" s="47" t="str">
        <f aca="false">B19</f>
        <v>Sigutis Briedis</v>
      </c>
      <c r="S4" s="47" t="str">
        <f aca="false">B20</f>
        <v>Toms Pultraks</v>
      </c>
      <c r="T4" s="46" t="s">
        <v>4</v>
      </c>
      <c r="U4" s="46" t="s">
        <v>5</v>
      </c>
      <c r="V4" s="46" t="s">
        <v>6</v>
      </c>
      <c r="W4" s="46" t="s">
        <v>7</v>
      </c>
      <c r="X4" s="48" t="s">
        <v>15</v>
      </c>
      <c r="Y4" s="48" t="s">
        <v>15</v>
      </c>
      <c r="Z4" s="49" t="s">
        <v>1</v>
      </c>
      <c r="AA4" s="50" t="s">
        <v>2</v>
      </c>
      <c r="AB4" s="51" t="s">
        <v>3</v>
      </c>
      <c r="AC4" s="52" t="s">
        <v>16</v>
      </c>
      <c r="AD4" s="52"/>
      <c r="AE4" s="52"/>
      <c r="AF4" s="52"/>
      <c r="AG4" s="52"/>
      <c r="AH4" s="52"/>
      <c r="AI4" s="52" t="s">
        <v>17</v>
      </c>
      <c r="AJ4" s="52"/>
      <c r="AK4" s="52"/>
      <c r="AL4" s="52"/>
      <c r="AM4" s="52"/>
      <c r="AN4" s="52"/>
      <c r="AO4" s="52" t="s">
        <v>18</v>
      </c>
      <c r="AP4" s="52"/>
      <c r="AQ4" s="52"/>
      <c r="AR4" s="52"/>
      <c r="AS4" s="52"/>
      <c r="AT4" s="52"/>
      <c r="AU4" s="52" t="s">
        <v>19</v>
      </c>
      <c r="AV4" s="52"/>
      <c r="AW4" s="52"/>
      <c r="AX4" s="52"/>
      <c r="AY4" s="52"/>
      <c r="AZ4" s="52"/>
      <c r="BA4" s="52" t="s">
        <v>20</v>
      </c>
      <c r="BB4" s="52"/>
      <c r="BC4" s="52"/>
      <c r="BD4" s="52"/>
      <c r="BE4" s="52"/>
      <c r="BF4" s="52"/>
      <c r="BG4" s="52" t="s">
        <v>21</v>
      </c>
      <c r="BH4" s="52"/>
      <c r="BI4" s="52"/>
      <c r="BJ4" s="52"/>
      <c r="BK4" s="52"/>
      <c r="BL4" s="52"/>
      <c r="BM4" s="52" t="s">
        <v>22</v>
      </c>
      <c r="BN4" s="52"/>
      <c r="BO4" s="52"/>
      <c r="BP4" s="52"/>
      <c r="BQ4" s="52"/>
      <c r="BR4" s="52"/>
      <c r="BS4" s="52" t="s">
        <v>23</v>
      </c>
      <c r="BT4" s="52"/>
      <c r="BU4" s="52"/>
      <c r="BV4" s="52"/>
      <c r="BW4" s="52"/>
      <c r="BX4" s="52"/>
      <c r="BY4" s="52" t="s">
        <v>24</v>
      </c>
      <c r="BZ4" s="52"/>
      <c r="CA4" s="52"/>
      <c r="CB4" s="52"/>
      <c r="CC4" s="52"/>
      <c r="CD4" s="52"/>
      <c r="CE4" s="52" t="s">
        <v>25</v>
      </c>
      <c r="CF4" s="52"/>
      <c r="CG4" s="52"/>
      <c r="CH4" s="52"/>
      <c r="CI4" s="52"/>
      <c r="CJ4" s="52"/>
      <c r="CK4" s="52" t="s">
        <v>26</v>
      </c>
      <c r="CL4" s="52"/>
      <c r="CM4" s="52"/>
      <c r="CN4" s="52"/>
      <c r="CO4" s="52"/>
      <c r="CP4" s="52"/>
      <c r="CQ4" s="52" t="s">
        <v>27</v>
      </c>
      <c r="CR4" s="52"/>
      <c r="CS4" s="52"/>
      <c r="CT4" s="52"/>
      <c r="CU4" s="52"/>
      <c r="CV4" s="52"/>
      <c r="CW4" s="52" t="s">
        <v>27</v>
      </c>
      <c r="CX4" s="52"/>
      <c r="CY4" s="52"/>
      <c r="CZ4" s="52"/>
      <c r="DA4" s="52"/>
      <c r="DB4" s="52"/>
      <c r="DC4" s="52" t="s">
        <v>27</v>
      </c>
      <c r="DD4" s="52"/>
      <c r="DE4" s="52"/>
      <c r="DF4" s="52"/>
      <c r="DG4" s="52"/>
      <c r="DH4" s="52"/>
      <c r="DI4" s="52" t="s">
        <v>27</v>
      </c>
      <c r="DJ4" s="52"/>
      <c r="DK4" s="52"/>
      <c r="DL4" s="52"/>
      <c r="DM4" s="52"/>
      <c r="DN4" s="52"/>
      <c r="DO4" s="46" t="s">
        <v>4</v>
      </c>
      <c r="DP4" s="46" t="s">
        <v>5</v>
      </c>
      <c r="DQ4" s="46" t="s">
        <v>6</v>
      </c>
      <c r="DR4" s="46" t="s">
        <v>7</v>
      </c>
    </row>
    <row r="5" s="68" customFormat="true" ht="17.35" hidden="false" customHeight="false" outlineLevel="0" collapsed="false">
      <c r="A5" s="54" t="n">
        <v>1</v>
      </c>
      <c r="B5" s="55" t="s">
        <v>28</v>
      </c>
      <c r="C5" s="56" t="n">
        <v>0</v>
      </c>
      <c r="D5" s="57"/>
      <c r="E5" s="58" t="n">
        <v>1248</v>
      </c>
      <c r="F5" s="58" t="n">
        <v>1194</v>
      </c>
      <c r="G5" s="58" t="n">
        <v>1218</v>
      </c>
      <c r="H5" s="58" t="n">
        <v>1214</v>
      </c>
      <c r="I5" s="58" t="n">
        <v>1284</v>
      </c>
      <c r="J5" s="58" t="n">
        <f aca="false">243+185+169+225+191+202</f>
        <v>1215</v>
      </c>
      <c r="K5" s="58" t="n">
        <v>1323</v>
      </c>
      <c r="L5" s="58" t="n">
        <v>1252</v>
      </c>
      <c r="M5" s="58" t="n">
        <v>1281</v>
      </c>
      <c r="N5" s="58" t="n">
        <f aca="false">243+201+205+215+194+260</f>
        <v>1318</v>
      </c>
      <c r="O5" s="58" t="n">
        <v>1296</v>
      </c>
      <c r="P5" s="58" t="n">
        <v>1380</v>
      </c>
      <c r="Q5" s="58" t="n">
        <v>1325</v>
      </c>
      <c r="R5" s="58" t="n">
        <v>1377</v>
      </c>
      <c r="S5" s="58" t="n">
        <v>1182</v>
      </c>
      <c r="T5" s="59" t="n">
        <f aca="false">SUM(D5:S5)</f>
        <v>19107</v>
      </c>
      <c r="U5" s="59" t="n">
        <f aca="false">C5*(COUNT(D5:S5))</f>
        <v>0</v>
      </c>
      <c r="V5" s="59" t="n">
        <f aca="false">SUM(T5:U5)</f>
        <v>19107</v>
      </c>
      <c r="W5" s="60" t="n">
        <f aca="false">(AVERAGE(D5:S5)/6)</f>
        <v>212.3</v>
      </c>
      <c r="X5" s="61" t="n">
        <f aca="false">DQ5</f>
        <v>19107</v>
      </c>
      <c r="Y5" s="62" t="n">
        <f aca="false">DR5</f>
        <v>212.3</v>
      </c>
      <c r="Z5" s="63" t="n">
        <v>1</v>
      </c>
      <c r="AA5" s="64" t="s">
        <v>28</v>
      </c>
      <c r="AB5" s="65" t="n">
        <v>0</v>
      </c>
      <c r="AC5" s="66" t="n">
        <v>203</v>
      </c>
      <c r="AD5" s="58" t="n">
        <v>224</v>
      </c>
      <c r="AE5" s="58" t="n">
        <v>246</v>
      </c>
      <c r="AF5" s="58" t="n">
        <v>248</v>
      </c>
      <c r="AG5" s="58" t="n">
        <v>223</v>
      </c>
      <c r="AH5" s="67" t="n">
        <v>236</v>
      </c>
      <c r="AI5" s="66" t="n">
        <v>168</v>
      </c>
      <c r="AJ5" s="58" t="n">
        <v>230</v>
      </c>
      <c r="AK5" s="58" t="n">
        <v>200</v>
      </c>
      <c r="AL5" s="58" t="n">
        <v>245</v>
      </c>
      <c r="AM5" s="58" t="n">
        <v>162</v>
      </c>
      <c r="AN5" s="67" t="n">
        <v>189</v>
      </c>
      <c r="AO5" s="66" t="n">
        <v>243</v>
      </c>
      <c r="AP5" s="58" t="n">
        <v>201</v>
      </c>
      <c r="AQ5" s="58" t="n">
        <v>205</v>
      </c>
      <c r="AR5" s="58" t="n">
        <v>215</v>
      </c>
      <c r="AS5" s="58" t="n">
        <v>194</v>
      </c>
      <c r="AT5" s="67" t="n">
        <v>260</v>
      </c>
      <c r="AU5" s="66" t="n">
        <v>243</v>
      </c>
      <c r="AV5" s="58" t="n">
        <v>215</v>
      </c>
      <c r="AW5" s="58" t="n">
        <v>154</v>
      </c>
      <c r="AX5" s="58" t="n">
        <v>215</v>
      </c>
      <c r="AY5" s="58" t="n">
        <v>212</v>
      </c>
      <c r="AZ5" s="67" t="n">
        <v>209</v>
      </c>
      <c r="BA5" s="66" t="n">
        <v>207</v>
      </c>
      <c r="BB5" s="58" t="n">
        <v>211</v>
      </c>
      <c r="BC5" s="58" t="n">
        <v>207</v>
      </c>
      <c r="BD5" s="58" t="n">
        <v>215</v>
      </c>
      <c r="BE5" s="58" t="n">
        <v>196</v>
      </c>
      <c r="BF5" s="67" t="n">
        <v>245</v>
      </c>
      <c r="BG5" s="66" t="n">
        <v>232</v>
      </c>
      <c r="BH5" s="58" t="n">
        <v>247</v>
      </c>
      <c r="BI5" s="58" t="n">
        <v>167</v>
      </c>
      <c r="BJ5" s="58" t="n">
        <v>258</v>
      </c>
      <c r="BK5" s="58" t="n">
        <v>208</v>
      </c>
      <c r="BL5" s="67" t="n">
        <v>213</v>
      </c>
      <c r="BM5" s="66" t="n">
        <v>211</v>
      </c>
      <c r="BN5" s="58" t="n">
        <v>256</v>
      </c>
      <c r="BO5" s="58" t="n">
        <v>171</v>
      </c>
      <c r="BP5" s="58" t="n">
        <v>256</v>
      </c>
      <c r="BQ5" s="58" t="n">
        <v>203</v>
      </c>
      <c r="BR5" s="67" t="n">
        <v>226</v>
      </c>
      <c r="BS5" s="66" t="n">
        <v>203</v>
      </c>
      <c r="BT5" s="58" t="n">
        <v>235</v>
      </c>
      <c r="BU5" s="58" t="n">
        <v>204</v>
      </c>
      <c r="BV5" s="58" t="n">
        <v>190</v>
      </c>
      <c r="BW5" s="58" t="n">
        <v>196</v>
      </c>
      <c r="BX5" s="67" t="n">
        <v>190</v>
      </c>
      <c r="BY5" s="66" t="n">
        <v>192</v>
      </c>
      <c r="BZ5" s="58" t="n">
        <v>207</v>
      </c>
      <c r="CA5" s="58" t="n">
        <v>210</v>
      </c>
      <c r="CB5" s="58" t="n">
        <v>216</v>
      </c>
      <c r="CC5" s="58" t="n">
        <v>213</v>
      </c>
      <c r="CD5" s="67" t="n">
        <v>246</v>
      </c>
      <c r="CE5" s="66" t="n">
        <v>137</v>
      </c>
      <c r="CF5" s="58" t="n">
        <v>269</v>
      </c>
      <c r="CG5" s="58" t="n">
        <v>170</v>
      </c>
      <c r="CH5" s="58" t="n">
        <v>177</v>
      </c>
      <c r="CI5" s="58" t="n">
        <v>207</v>
      </c>
      <c r="CJ5" s="67" t="n">
        <v>222</v>
      </c>
      <c r="CK5" s="66" t="n">
        <v>210</v>
      </c>
      <c r="CL5" s="58" t="n">
        <v>237</v>
      </c>
      <c r="CM5" s="58" t="n">
        <v>235</v>
      </c>
      <c r="CN5" s="58" t="n">
        <v>246</v>
      </c>
      <c r="CO5" s="58" t="n">
        <v>226</v>
      </c>
      <c r="CP5" s="67" t="n">
        <v>223</v>
      </c>
      <c r="CQ5" s="66" t="n">
        <v>255</v>
      </c>
      <c r="CR5" s="58" t="n">
        <v>218</v>
      </c>
      <c r="CS5" s="58" t="n">
        <v>232</v>
      </c>
      <c r="CT5" s="58" t="n">
        <v>157</v>
      </c>
      <c r="CU5" s="58" t="n">
        <v>163</v>
      </c>
      <c r="CV5" s="67" t="n">
        <v>227</v>
      </c>
      <c r="CW5" s="66" t="n">
        <v>243</v>
      </c>
      <c r="CX5" s="58" t="n">
        <v>185</v>
      </c>
      <c r="CY5" s="58" t="n">
        <v>169</v>
      </c>
      <c r="CZ5" s="58" t="n">
        <v>225</v>
      </c>
      <c r="DA5" s="58" t="n">
        <v>191</v>
      </c>
      <c r="DB5" s="67" t="n">
        <v>202</v>
      </c>
      <c r="DC5" s="66" t="n">
        <v>195</v>
      </c>
      <c r="DD5" s="58" t="n">
        <v>214</v>
      </c>
      <c r="DE5" s="58" t="n">
        <v>239</v>
      </c>
      <c r="DF5" s="58" t="n">
        <v>229</v>
      </c>
      <c r="DG5" s="58" t="n">
        <v>178</v>
      </c>
      <c r="DH5" s="67" t="n">
        <v>159</v>
      </c>
      <c r="DI5" s="66" t="n">
        <v>191</v>
      </c>
      <c r="DJ5" s="58" t="n">
        <v>211</v>
      </c>
      <c r="DK5" s="58" t="n">
        <v>214</v>
      </c>
      <c r="DL5" s="58" t="n">
        <v>229</v>
      </c>
      <c r="DM5" s="58" t="n">
        <v>236</v>
      </c>
      <c r="DN5" s="67" t="n">
        <v>215</v>
      </c>
      <c r="DO5" s="59" t="n">
        <f aca="false">SUM(AC5:DN5)</f>
        <v>19107</v>
      </c>
      <c r="DP5" s="59" t="n">
        <f aca="false">AB5*(COUNT(AC5:DN5))</f>
        <v>0</v>
      </c>
      <c r="DQ5" s="59" t="n">
        <f aca="false">SUM(DO5:DP5)</f>
        <v>19107</v>
      </c>
      <c r="DR5" s="60" t="n">
        <f aca="false">(AVERAGE(AC5:DN5))</f>
        <v>212.3</v>
      </c>
      <c r="DS5" s="68" t="str">
        <f aca="false">AA5</f>
        <v>Artūrs Perepjolkins</v>
      </c>
    </row>
    <row r="6" customFormat="false" ht="17.35" hidden="false" customHeight="false" outlineLevel="0" collapsed="false">
      <c r="A6" s="54" t="n">
        <v>2</v>
      </c>
      <c r="B6" s="55" t="s">
        <v>29</v>
      </c>
      <c r="C6" s="56" t="n">
        <v>0</v>
      </c>
      <c r="D6" s="58" t="n">
        <f aca="false">158+193+159+226+218+194</f>
        <v>1148</v>
      </c>
      <c r="E6" s="57"/>
      <c r="F6" s="58" t="n">
        <f aca="false">192+160+204+184+160+203</f>
        <v>1103</v>
      </c>
      <c r="G6" s="58" t="n">
        <f aca="false">181+139+179+219+176+221</f>
        <v>1115</v>
      </c>
      <c r="H6" s="58" t="n">
        <v>1180</v>
      </c>
      <c r="I6" s="58" t="n">
        <v>1018</v>
      </c>
      <c r="J6" s="58" t="n">
        <v>1027</v>
      </c>
      <c r="K6" s="58" t="n">
        <v>1304</v>
      </c>
      <c r="L6" s="58" t="n">
        <v>1021</v>
      </c>
      <c r="M6" s="58" t="n">
        <v>1149</v>
      </c>
      <c r="N6" s="58" t="n">
        <v>1151</v>
      </c>
      <c r="O6" s="58" t="n">
        <v>1200</v>
      </c>
      <c r="P6" s="58" t="n">
        <v>1171</v>
      </c>
      <c r="Q6" s="58" t="n">
        <v>1085</v>
      </c>
      <c r="R6" s="58" t="n">
        <v>1068</v>
      </c>
      <c r="S6" s="58" t="n">
        <v>1232</v>
      </c>
      <c r="T6" s="59" t="n">
        <f aca="false">SUM(D6:S6)</f>
        <v>16972</v>
      </c>
      <c r="U6" s="59" t="n">
        <f aca="false">C6*(COUNT(D6:S6))</f>
        <v>0</v>
      </c>
      <c r="V6" s="59" t="n">
        <f aca="false">SUM(T6:U6)</f>
        <v>16972</v>
      </c>
      <c r="W6" s="60" t="n">
        <f aca="false">(AVERAGE(D6:S6)/6)</f>
        <v>188.577777777778</v>
      </c>
      <c r="X6" s="61" t="n">
        <f aca="false">DQ6</f>
        <v>16972</v>
      </c>
      <c r="Y6" s="62" t="n">
        <f aca="false">DR6</f>
        <v>188.577777777778</v>
      </c>
      <c r="Z6" s="63" t="n">
        <v>2</v>
      </c>
      <c r="AA6" s="64" t="s">
        <v>29</v>
      </c>
      <c r="AB6" s="65" t="n">
        <v>0</v>
      </c>
      <c r="AC6" s="66" t="n">
        <v>214</v>
      </c>
      <c r="AD6" s="58" t="n">
        <v>183</v>
      </c>
      <c r="AE6" s="58" t="n">
        <v>170</v>
      </c>
      <c r="AF6" s="58" t="n">
        <v>157</v>
      </c>
      <c r="AG6" s="58" t="n">
        <v>197</v>
      </c>
      <c r="AH6" s="67" t="n">
        <v>147</v>
      </c>
      <c r="AI6" s="66" t="n">
        <v>173</v>
      </c>
      <c r="AJ6" s="58" t="n">
        <v>154</v>
      </c>
      <c r="AK6" s="58" t="n">
        <v>168</v>
      </c>
      <c r="AL6" s="58" t="n">
        <v>182</v>
      </c>
      <c r="AM6" s="58" t="n">
        <v>181</v>
      </c>
      <c r="AN6" s="67" t="n">
        <v>163</v>
      </c>
      <c r="AO6" s="66" t="n">
        <v>163</v>
      </c>
      <c r="AP6" s="58" t="n">
        <v>158</v>
      </c>
      <c r="AQ6" s="58" t="n">
        <v>179</v>
      </c>
      <c r="AR6" s="58" t="n">
        <v>198</v>
      </c>
      <c r="AS6" s="58" t="n">
        <v>174</v>
      </c>
      <c r="AT6" s="67" t="n">
        <v>155</v>
      </c>
      <c r="AU6" s="66" t="n">
        <v>158</v>
      </c>
      <c r="AV6" s="58" t="n">
        <v>193</v>
      </c>
      <c r="AW6" s="58" t="n">
        <v>159</v>
      </c>
      <c r="AX6" s="58" t="n">
        <v>226</v>
      </c>
      <c r="AY6" s="58" t="n">
        <v>218</v>
      </c>
      <c r="AZ6" s="67" t="n">
        <v>194</v>
      </c>
      <c r="BA6" s="66" t="n">
        <v>190</v>
      </c>
      <c r="BB6" s="58" t="n">
        <v>132</v>
      </c>
      <c r="BC6" s="58" t="n">
        <v>191</v>
      </c>
      <c r="BD6" s="58" t="n">
        <v>237</v>
      </c>
      <c r="BE6" s="58" t="n">
        <v>224</v>
      </c>
      <c r="BF6" s="67" t="n">
        <v>226</v>
      </c>
      <c r="BG6" s="66" t="n">
        <v>202</v>
      </c>
      <c r="BH6" s="58" t="n">
        <v>205</v>
      </c>
      <c r="BI6" s="58" t="n">
        <v>169</v>
      </c>
      <c r="BJ6" s="58" t="n">
        <v>222</v>
      </c>
      <c r="BK6" s="58" t="n">
        <v>180</v>
      </c>
      <c r="BL6" s="67" t="n">
        <v>202</v>
      </c>
      <c r="BM6" s="66" t="n">
        <v>151</v>
      </c>
      <c r="BN6" s="58" t="n">
        <v>159</v>
      </c>
      <c r="BO6" s="58" t="n">
        <v>204</v>
      </c>
      <c r="BP6" s="58" t="n">
        <v>188</v>
      </c>
      <c r="BQ6" s="58" t="n">
        <v>157</v>
      </c>
      <c r="BR6" s="67" t="n">
        <v>159</v>
      </c>
      <c r="BS6" s="66" t="n">
        <v>197</v>
      </c>
      <c r="BT6" s="58" t="n">
        <v>202</v>
      </c>
      <c r="BU6" s="58" t="n">
        <v>173</v>
      </c>
      <c r="BV6" s="58" t="n">
        <v>214</v>
      </c>
      <c r="BW6" s="58" t="n">
        <v>179</v>
      </c>
      <c r="BX6" s="67" t="n">
        <v>267</v>
      </c>
      <c r="BY6" s="66" t="n">
        <v>227</v>
      </c>
      <c r="BZ6" s="58" t="n">
        <v>175</v>
      </c>
      <c r="CA6" s="58" t="n">
        <v>203</v>
      </c>
      <c r="CB6" s="58" t="n">
        <v>212</v>
      </c>
      <c r="CC6" s="58" t="n">
        <v>155</v>
      </c>
      <c r="CD6" s="67" t="n">
        <v>179</v>
      </c>
      <c r="CE6" s="66" t="n">
        <v>212</v>
      </c>
      <c r="CF6" s="58" t="n">
        <v>194</v>
      </c>
      <c r="CG6" s="58" t="n">
        <v>196</v>
      </c>
      <c r="CH6" s="58" t="n">
        <v>219</v>
      </c>
      <c r="CI6" s="58" t="n">
        <v>236</v>
      </c>
      <c r="CJ6" s="67" t="n">
        <v>247</v>
      </c>
      <c r="CK6" s="66" t="n">
        <v>181</v>
      </c>
      <c r="CL6" s="58" t="n">
        <v>139</v>
      </c>
      <c r="CM6" s="58" t="n">
        <v>179</v>
      </c>
      <c r="CN6" s="58" t="n">
        <v>219</v>
      </c>
      <c r="CO6" s="58" t="n">
        <v>176</v>
      </c>
      <c r="CP6" s="67" t="n">
        <v>221</v>
      </c>
      <c r="CQ6" s="66" t="n">
        <v>161</v>
      </c>
      <c r="CR6" s="58" t="n">
        <v>193</v>
      </c>
      <c r="CS6" s="58" t="n">
        <v>168</v>
      </c>
      <c r="CT6" s="58" t="n">
        <v>217</v>
      </c>
      <c r="CU6" s="58" t="n">
        <v>172</v>
      </c>
      <c r="CV6" s="67" t="n">
        <v>174</v>
      </c>
      <c r="CW6" s="66" t="n">
        <v>192</v>
      </c>
      <c r="CX6" s="58" t="n">
        <v>160</v>
      </c>
      <c r="CY6" s="58" t="n">
        <v>204</v>
      </c>
      <c r="CZ6" s="58" t="n">
        <v>184</v>
      </c>
      <c r="DA6" s="58" t="n">
        <v>160</v>
      </c>
      <c r="DB6" s="67" t="n">
        <v>203</v>
      </c>
      <c r="DC6" s="66" t="n">
        <v>178</v>
      </c>
      <c r="DD6" s="58" t="n">
        <v>180</v>
      </c>
      <c r="DE6" s="58" t="n">
        <v>232</v>
      </c>
      <c r="DF6" s="58" t="n">
        <v>186</v>
      </c>
      <c r="DG6" s="58" t="n">
        <v>175</v>
      </c>
      <c r="DH6" s="67" t="n">
        <v>198</v>
      </c>
      <c r="DI6" s="66" t="n">
        <v>166</v>
      </c>
      <c r="DJ6" s="58" t="n">
        <v>173</v>
      </c>
      <c r="DK6" s="58" t="n">
        <v>181</v>
      </c>
      <c r="DL6" s="58" t="n">
        <v>258</v>
      </c>
      <c r="DM6" s="58" t="n">
        <v>190</v>
      </c>
      <c r="DN6" s="67" t="n">
        <v>203</v>
      </c>
      <c r="DO6" s="59" t="n">
        <f aca="false">SUM(AC6:DN6)</f>
        <v>16972</v>
      </c>
      <c r="DP6" s="59" t="n">
        <f aca="false">AB6*(COUNT(AC6:DN6))</f>
        <v>0</v>
      </c>
      <c r="DQ6" s="59" t="n">
        <f aca="false">SUM(DO6:DP6)</f>
        <v>16972</v>
      </c>
      <c r="DR6" s="60" t="n">
        <f aca="false">(AVERAGE(AC6:DN6))</f>
        <v>188.577777777778</v>
      </c>
      <c r="DS6" s="68" t="str">
        <f aca="false">AA6</f>
        <v>Eduards Kobiļuks</v>
      </c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7.35" hidden="false" customHeight="false" outlineLevel="0" collapsed="false">
      <c r="A7" s="54" t="n">
        <v>3</v>
      </c>
      <c r="B7" s="55" t="s">
        <v>30</v>
      </c>
      <c r="C7" s="56" t="n">
        <v>0</v>
      </c>
      <c r="D7" s="58" t="n">
        <f aca="false">165+181+202+174+165+156+48</f>
        <v>1091</v>
      </c>
      <c r="E7" s="58" t="n">
        <v>1190</v>
      </c>
      <c r="F7" s="57"/>
      <c r="G7" s="58" t="n">
        <v>1066</v>
      </c>
      <c r="H7" s="58" t="n">
        <v>1190</v>
      </c>
      <c r="I7" s="58" t="n">
        <f aca="false">1181+48</f>
        <v>1229</v>
      </c>
      <c r="J7" s="58" t="n">
        <f aca="false">48+1014</f>
        <v>1062</v>
      </c>
      <c r="K7" s="58" t="n">
        <v>1066</v>
      </c>
      <c r="L7" s="58" t="n">
        <v>1096</v>
      </c>
      <c r="M7" s="58" t="n">
        <v>1212</v>
      </c>
      <c r="N7" s="58" t="n">
        <v>1170</v>
      </c>
      <c r="O7" s="58" t="n">
        <v>983</v>
      </c>
      <c r="P7" s="58" t="n">
        <v>1095</v>
      </c>
      <c r="Q7" s="58" t="n">
        <v>1056</v>
      </c>
      <c r="R7" s="58" t="n">
        <v>1146</v>
      </c>
      <c r="S7" s="58" t="n">
        <v>1065</v>
      </c>
      <c r="T7" s="59" t="n">
        <f aca="false">SUM(D7:S7)</f>
        <v>16717</v>
      </c>
      <c r="U7" s="59" t="n">
        <f aca="false">C7*(COUNT(D7:S7))</f>
        <v>0</v>
      </c>
      <c r="V7" s="59" t="n">
        <f aca="false">SUM(T7:U7)</f>
        <v>16717</v>
      </c>
      <c r="W7" s="60" t="n">
        <f aca="false">(AVERAGE(D7:S7)/6)</f>
        <v>185.744444444444</v>
      </c>
      <c r="X7" s="61" t="n">
        <f aca="false">DQ7</f>
        <v>16717</v>
      </c>
      <c r="Y7" s="62" t="n">
        <f aca="false">DR7</f>
        <v>177.744444444444</v>
      </c>
      <c r="Z7" s="63" t="n">
        <v>3</v>
      </c>
      <c r="AA7" s="64" t="s">
        <v>30</v>
      </c>
      <c r="AB7" s="65" t="n">
        <v>8</v>
      </c>
      <c r="AC7" s="66" t="n">
        <v>149</v>
      </c>
      <c r="AD7" s="58" t="n">
        <v>179</v>
      </c>
      <c r="AE7" s="58" t="n">
        <v>170</v>
      </c>
      <c r="AF7" s="58" t="n">
        <v>182</v>
      </c>
      <c r="AG7" s="58" t="n">
        <v>154</v>
      </c>
      <c r="AH7" s="67" t="n">
        <v>180</v>
      </c>
      <c r="AI7" s="66" t="n">
        <v>165</v>
      </c>
      <c r="AJ7" s="58" t="n">
        <v>181</v>
      </c>
      <c r="AK7" s="58" t="n">
        <v>202</v>
      </c>
      <c r="AL7" s="58" t="n">
        <v>174</v>
      </c>
      <c r="AM7" s="58" t="n">
        <v>165</v>
      </c>
      <c r="AN7" s="67" t="n">
        <v>156</v>
      </c>
      <c r="AO7" s="66" t="n">
        <v>235</v>
      </c>
      <c r="AP7" s="58" t="n">
        <v>186</v>
      </c>
      <c r="AQ7" s="58" t="n">
        <v>180</v>
      </c>
      <c r="AR7" s="58" t="n">
        <v>201</v>
      </c>
      <c r="AS7" s="58" t="n">
        <v>146</v>
      </c>
      <c r="AT7" s="67" t="n">
        <v>150</v>
      </c>
      <c r="AU7" s="66" t="n">
        <v>150</v>
      </c>
      <c r="AV7" s="58" t="n">
        <v>201</v>
      </c>
      <c r="AW7" s="58" t="n">
        <v>199</v>
      </c>
      <c r="AX7" s="58" t="n">
        <v>143</v>
      </c>
      <c r="AY7" s="58" t="n">
        <v>180</v>
      </c>
      <c r="AZ7" s="67" t="n">
        <v>175</v>
      </c>
      <c r="BA7" s="66" t="n">
        <v>180</v>
      </c>
      <c r="BB7" s="58" t="n">
        <v>179</v>
      </c>
      <c r="BC7" s="58" t="n">
        <v>199</v>
      </c>
      <c r="BD7" s="58" t="n">
        <v>205</v>
      </c>
      <c r="BE7" s="58" t="n">
        <v>179</v>
      </c>
      <c r="BF7" s="67" t="n">
        <v>239</v>
      </c>
      <c r="BG7" s="66" t="n">
        <v>179</v>
      </c>
      <c r="BH7" s="58" t="n">
        <v>213</v>
      </c>
      <c r="BI7" s="58" t="n">
        <v>159</v>
      </c>
      <c r="BJ7" s="58" t="n">
        <v>152</v>
      </c>
      <c r="BK7" s="58" t="n">
        <v>155</v>
      </c>
      <c r="BL7" s="67" t="n">
        <v>159</v>
      </c>
      <c r="BM7" s="66" t="n">
        <v>181</v>
      </c>
      <c r="BN7" s="58" t="n">
        <v>160</v>
      </c>
      <c r="BO7" s="58" t="n">
        <v>147</v>
      </c>
      <c r="BP7" s="58" t="n">
        <v>158</v>
      </c>
      <c r="BQ7" s="58" t="n">
        <v>156</v>
      </c>
      <c r="BR7" s="67" t="n">
        <v>133</v>
      </c>
      <c r="BS7" s="66" t="n">
        <v>214</v>
      </c>
      <c r="BT7" s="58" t="n">
        <v>161</v>
      </c>
      <c r="BU7" s="58" t="n">
        <v>168</v>
      </c>
      <c r="BV7" s="58" t="n">
        <v>189</v>
      </c>
      <c r="BW7" s="58" t="n">
        <v>186</v>
      </c>
      <c r="BX7" s="67" t="n">
        <v>224</v>
      </c>
      <c r="BY7" s="66" t="n">
        <v>153</v>
      </c>
      <c r="BZ7" s="58" t="n">
        <v>171</v>
      </c>
      <c r="CA7" s="58" t="n">
        <v>123</v>
      </c>
      <c r="CB7" s="58" t="n">
        <v>182</v>
      </c>
      <c r="CC7" s="58" t="n">
        <v>203</v>
      </c>
      <c r="CD7" s="67" t="n">
        <v>215</v>
      </c>
      <c r="CE7" s="66" t="n">
        <v>162</v>
      </c>
      <c r="CF7" s="58" t="n">
        <v>210</v>
      </c>
      <c r="CG7" s="58" t="n">
        <v>244</v>
      </c>
      <c r="CH7" s="58" t="n">
        <v>201</v>
      </c>
      <c r="CI7" s="58" t="n">
        <v>202</v>
      </c>
      <c r="CJ7" s="67" t="n">
        <v>145</v>
      </c>
      <c r="CK7" s="66" t="n">
        <v>181</v>
      </c>
      <c r="CL7" s="58" t="n">
        <v>169</v>
      </c>
      <c r="CM7" s="58" t="n">
        <v>185</v>
      </c>
      <c r="CN7" s="58" t="n">
        <v>154</v>
      </c>
      <c r="CO7" s="58" t="n">
        <v>146</v>
      </c>
      <c r="CP7" s="67" t="n">
        <v>173</v>
      </c>
      <c r="CQ7" s="66" t="n">
        <v>190</v>
      </c>
      <c r="CR7" s="58" t="n">
        <v>156</v>
      </c>
      <c r="CS7" s="58" t="n">
        <v>222</v>
      </c>
      <c r="CT7" s="58" t="n">
        <v>185</v>
      </c>
      <c r="CU7" s="58" t="n">
        <v>164</v>
      </c>
      <c r="CV7" s="67" t="n">
        <v>225</v>
      </c>
      <c r="CW7" s="66" t="n">
        <v>171</v>
      </c>
      <c r="CX7" s="58" t="n">
        <v>174</v>
      </c>
      <c r="CY7" s="58" t="n">
        <v>188</v>
      </c>
      <c r="CZ7" s="58" t="n">
        <v>137</v>
      </c>
      <c r="DA7" s="58" t="n">
        <v>192</v>
      </c>
      <c r="DB7" s="67" t="n">
        <v>156</v>
      </c>
      <c r="DC7" s="66" t="n">
        <v>188</v>
      </c>
      <c r="DD7" s="58" t="n">
        <v>191</v>
      </c>
      <c r="DE7" s="58" t="n">
        <v>168</v>
      </c>
      <c r="DF7" s="58" t="n">
        <v>192</v>
      </c>
      <c r="DG7" s="58" t="n">
        <v>225</v>
      </c>
      <c r="DH7" s="67" t="n">
        <v>158</v>
      </c>
      <c r="DI7" s="66" t="n">
        <v>126</v>
      </c>
      <c r="DJ7" s="58" t="n">
        <v>162</v>
      </c>
      <c r="DK7" s="58" t="n">
        <v>191</v>
      </c>
      <c r="DL7" s="58" t="n">
        <v>158</v>
      </c>
      <c r="DM7" s="58" t="n">
        <v>182</v>
      </c>
      <c r="DN7" s="67" t="n">
        <v>199</v>
      </c>
      <c r="DO7" s="59" t="n">
        <f aca="false">SUM(AC7:DN7)</f>
        <v>15997</v>
      </c>
      <c r="DP7" s="59" t="n">
        <f aca="false">AB7*(COUNT(AC7:DN7))</f>
        <v>720</v>
      </c>
      <c r="DQ7" s="59" t="n">
        <f aca="false">SUM(DO7:DP7)</f>
        <v>16717</v>
      </c>
      <c r="DR7" s="60" t="n">
        <f aca="false">(AVERAGE(AC7:DN7))</f>
        <v>177.744444444444</v>
      </c>
      <c r="DS7" s="68" t="str">
        <f aca="false">AA7</f>
        <v>Evija-Vende Priekule</v>
      </c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7.35" hidden="false" customHeight="false" outlineLevel="0" collapsed="false">
      <c r="A8" s="69" t="n">
        <v>4</v>
      </c>
      <c r="B8" s="64" t="s">
        <v>31</v>
      </c>
      <c r="C8" s="56" t="n">
        <v>0</v>
      </c>
      <c r="D8" s="58" t="n">
        <v>1121</v>
      </c>
      <c r="E8" s="58" t="n">
        <v>1056</v>
      </c>
      <c r="F8" s="58" t="n">
        <v>1069</v>
      </c>
      <c r="G8" s="57"/>
      <c r="H8" s="58" t="n">
        <v>1246</v>
      </c>
      <c r="I8" s="58" t="n">
        <v>1126</v>
      </c>
      <c r="J8" s="58" t="n">
        <v>1130</v>
      </c>
      <c r="K8" s="58" t="n">
        <v>1057</v>
      </c>
      <c r="L8" s="58" t="n">
        <v>1161</v>
      </c>
      <c r="M8" s="58"/>
      <c r="N8" s="58" t="n">
        <v>1114</v>
      </c>
      <c r="O8" s="58" t="n">
        <v>1023</v>
      </c>
      <c r="P8" s="58" t="n">
        <v>1075</v>
      </c>
      <c r="Q8" s="58" t="n">
        <v>1273</v>
      </c>
      <c r="R8" s="58" t="n">
        <v>1093</v>
      </c>
      <c r="S8" s="58" t="n">
        <v>1116</v>
      </c>
      <c r="T8" s="59" t="n">
        <f aca="false">SUM(D8:S8)</f>
        <v>15660</v>
      </c>
      <c r="U8" s="59" t="n">
        <f aca="false">C8*(COUNT(D8:S8))</f>
        <v>0</v>
      </c>
      <c r="V8" s="59" t="n">
        <f aca="false">SUM(T8:U8)</f>
        <v>15660</v>
      </c>
      <c r="W8" s="60" t="n">
        <f aca="false">(AVERAGE(D8:S8)/6)</f>
        <v>186.428571428571</v>
      </c>
      <c r="X8" s="61" t="n">
        <f aca="false">DQ8</f>
        <v>15660</v>
      </c>
      <c r="Y8" s="62" t="n">
        <f aca="false">DR8</f>
        <v>186.428571428571</v>
      </c>
      <c r="Z8" s="63" t="n">
        <v>4</v>
      </c>
      <c r="AA8" s="64" t="s">
        <v>31</v>
      </c>
      <c r="AB8" s="65" t="n">
        <v>0</v>
      </c>
      <c r="AC8" s="66" t="n">
        <v>236</v>
      </c>
      <c r="AD8" s="58" t="n">
        <v>191</v>
      </c>
      <c r="AE8" s="58" t="n">
        <v>182</v>
      </c>
      <c r="AF8" s="58" t="n">
        <v>154</v>
      </c>
      <c r="AG8" s="58" t="n">
        <v>191</v>
      </c>
      <c r="AH8" s="67" t="n">
        <v>162</v>
      </c>
      <c r="AI8" s="66" t="n">
        <v>150</v>
      </c>
      <c r="AJ8" s="58" t="n">
        <v>150</v>
      </c>
      <c r="AK8" s="58" t="n">
        <v>179</v>
      </c>
      <c r="AL8" s="58" t="n">
        <v>137</v>
      </c>
      <c r="AM8" s="58" t="n">
        <v>239</v>
      </c>
      <c r="AN8" s="67" t="n">
        <v>168</v>
      </c>
      <c r="AO8" s="66" t="n">
        <v>242</v>
      </c>
      <c r="AP8" s="58" t="n">
        <v>245</v>
      </c>
      <c r="AQ8" s="58" t="n">
        <v>178</v>
      </c>
      <c r="AR8" s="58" t="n">
        <v>222</v>
      </c>
      <c r="AS8" s="58" t="n">
        <v>194</v>
      </c>
      <c r="AT8" s="67" t="n">
        <v>165</v>
      </c>
      <c r="AU8" s="66" t="n">
        <v>202</v>
      </c>
      <c r="AV8" s="58" t="n">
        <v>153</v>
      </c>
      <c r="AW8" s="58" t="n">
        <v>194</v>
      </c>
      <c r="AX8" s="58" t="n">
        <v>163</v>
      </c>
      <c r="AY8" s="58" t="n">
        <v>191</v>
      </c>
      <c r="AZ8" s="67" t="n">
        <v>223</v>
      </c>
      <c r="BA8" s="66" t="n">
        <v>205</v>
      </c>
      <c r="BB8" s="58" t="n">
        <v>175</v>
      </c>
      <c r="BC8" s="58" t="n">
        <v>174</v>
      </c>
      <c r="BD8" s="58" t="n">
        <v>174</v>
      </c>
      <c r="BE8" s="58" t="n">
        <v>173</v>
      </c>
      <c r="BF8" s="67" t="n">
        <v>192</v>
      </c>
      <c r="BG8" s="66" t="n">
        <v>198</v>
      </c>
      <c r="BH8" s="58" t="n">
        <v>205</v>
      </c>
      <c r="BI8" s="58" t="n">
        <v>167</v>
      </c>
      <c r="BJ8" s="58" t="n">
        <v>201</v>
      </c>
      <c r="BK8" s="58" t="n">
        <v>232</v>
      </c>
      <c r="BL8" s="67" t="n">
        <v>158</v>
      </c>
      <c r="BM8" s="66" t="n">
        <v>181</v>
      </c>
      <c r="BN8" s="58" t="n">
        <v>248</v>
      </c>
      <c r="BO8" s="58" t="n">
        <v>163</v>
      </c>
      <c r="BP8" s="58" t="n">
        <v>158</v>
      </c>
      <c r="BQ8" s="58" t="n">
        <v>178</v>
      </c>
      <c r="BR8" s="67" t="n">
        <v>202</v>
      </c>
      <c r="BS8" s="66" t="n">
        <v>206</v>
      </c>
      <c r="BT8" s="58" t="n">
        <v>176</v>
      </c>
      <c r="BU8" s="58" t="n">
        <v>203</v>
      </c>
      <c r="BV8" s="58" t="n">
        <v>180</v>
      </c>
      <c r="BW8" s="58" t="n">
        <v>183</v>
      </c>
      <c r="BX8" s="67" t="n">
        <v>173</v>
      </c>
      <c r="BY8" s="66" t="n">
        <v>200</v>
      </c>
      <c r="BZ8" s="58" t="n">
        <v>143</v>
      </c>
      <c r="CA8" s="58" t="n">
        <v>202</v>
      </c>
      <c r="CB8" s="58" t="n">
        <v>163</v>
      </c>
      <c r="CC8" s="58" t="n">
        <v>182</v>
      </c>
      <c r="CD8" s="67" t="n">
        <v>167</v>
      </c>
      <c r="CE8" s="66" t="n">
        <v>214</v>
      </c>
      <c r="CF8" s="58" t="n">
        <v>189</v>
      </c>
      <c r="CG8" s="58" t="n">
        <v>180</v>
      </c>
      <c r="CH8" s="58" t="n">
        <v>194</v>
      </c>
      <c r="CI8" s="58" t="n">
        <v>157</v>
      </c>
      <c r="CJ8" s="67" t="n">
        <v>180</v>
      </c>
      <c r="CK8" s="66" t="n">
        <v>162</v>
      </c>
      <c r="CL8" s="58" t="n">
        <v>144</v>
      </c>
      <c r="CM8" s="58" t="n">
        <v>147</v>
      </c>
      <c r="CN8" s="58" t="n">
        <v>200</v>
      </c>
      <c r="CO8" s="58" t="n">
        <v>203</v>
      </c>
      <c r="CP8" s="67" t="n">
        <v>200</v>
      </c>
      <c r="CQ8" s="66" t="n">
        <v>171</v>
      </c>
      <c r="CR8" s="58" t="n">
        <v>256</v>
      </c>
      <c r="CS8" s="58" t="n">
        <v>212</v>
      </c>
      <c r="CT8" s="58" t="n">
        <v>157</v>
      </c>
      <c r="CU8" s="58" t="n">
        <v>277</v>
      </c>
      <c r="CV8" s="67" t="n">
        <v>200</v>
      </c>
      <c r="CW8" s="66" t="n">
        <v>184</v>
      </c>
      <c r="CX8" s="58" t="n">
        <v>176</v>
      </c>
      <c r="CY8" s="58" t="n">
        <v>180</v>
      </c>
      <c r="CZ8" s="58" t="n">
        <v>173</v>
      </c>
      <c r="DA8" s="58" t="n">
        <v>147</v>
      </c>
      <c r="DB8" s="67" t="n">
        <v>215</v>
      </c>
      <c r="DC8" s="66" t="n">
        <v>190</v>
      </c>
      <c r="DD8" s="58" t="n">
        <v>195</v>
      </c>
      <c r="DE8" s="58" t="n">
        <v>181</v>
      </c>
      <c r="DF8" s="58" t="n">
        <v>178</v>
      </c>
      <c r="DG8" s="58" t="n">
        <v>159</v>
      </c>
      <c r="DH8" s="67" t="n">
        <v>166</v>
      </c>
      <c r="DI8" s="66"/>
      <c r="DJ8" s="58"/>
      <c r="DK8" s="58"/>
      <c r="DL8" s="58"/>
      <c r="DM8" s="58"/>
      <c r="DN8" s="67"/>
      <c r="DO8" s="59" t="n">
        <f aca="false">SUM(AC8:DN8)</f>
        <v>15660</v>
      </c>
      <c r="DP8" s="59" t="n">
        <f aca="false">AB8*(COUNT(AC8:DN8))</f>
        <v>0</v>
      </c>
      <c r="DQ8" s="59" t="n">
        <f aca="false">SUM(DO8:DP8)</f>
        <v>15660</v>
      </c>
      <c r="DR8" s="60" t="n">
        <f aca="false">(AVERAGE(AC8:DN8))</f>
        <v>186.428571428571</v>
      </c>
      <c r="DS8" s="68" t="str">
        <f aca="false">AA8</f>
        <v>Ģirts Priekulis</v>
      </c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7.35" hidden="false" customHeight="false" outlineLevel="0" collapsed="false">
      <c r="A9" s="54" t="n">
        <v>5</v>
      </c>
      <c r="B9" s="55" t="s">
        <v>32</v>
      </c>
      <c r="C9" s="56" t="n">
        <v>0</v>
      </c>
      <c r="D9" s="58" t="n">
        <v>1208</v>
      </c>
      <c r="E9" s="58" t="n">
        <v>1158</v>
      </c>
      <c r="F9" s="58" t="n">
        <v>1178</v>
      </c>
      <c r="G9" s="58" t="n">
        <v>1266</v>
      </c>
      <c r="H9" s="57"/>
      <c r="I9" s="58" t="n">
        <v>1159</v>
      </c>
      <c r="J9" s="58" t="n">
        <v>1240</v>
      </c>
      <c r="K9" s="58" t="n">
        <v>1085</v>
      </c>
      <c r="L9" s="58" t="n">
        <v>1281</v>
      </c>
      <c r="M9" s="58" t="n">
        <v>1213</v>
      </c>
      <c r="N9" s="58" t="n">
        <v>1366</v>
      </c>
      <c r="O9" s="58" t="n">
        <v>1254</v>
      </c>
      <c r="P9" s="58" t="n">
        <v>1235</v>
      </c>
      <c r="Q9" s="58" t="n">
        <v>1146</v>
      </c>
      <c r="R9" s="58" t="n">
        <v>1240</v>
      </c>
      <c r="S9" s="58" t="n">
        <v>1183</v>
      </c>
      <c r="T9" s="59" t="n">
        <f aca="false">SUM(D9:S9)</f>
        <v>18212</v>
      </c>
      <c r="U9" s="59" t="n">
        <f aca="false">C9*(COUNT(D9:S9))</f>
        <v>0</v>
      </c>
      <c r="V9" s="59" t="n">
        <f aca="false">SUM(T9:U9)</f>
        <v>18212</v>
      </c>
      <c r="W9" s="60" t="n">
        <f aca="false">(AVERAGE(D9:S9)/6)</f>
        <v>202.355555555556</v>
      </c>
      <c r="X9" s="61" t="n">
        <f aca="false">DQ9</f>
        <v>18212</v>
      </c>
      <c r="Y9" s="62" t="n">
        <f aca="false">DR9</f>
        <v>202.355555555556</v>
      </c>
      <c r="Z9" s="63" t="n">
        <v>5</v>
      </c>
      <c r="AA9" s="64" t="s">
        <v>32</v>
      </c>
      <c r="AB9" s="65" t="n">
        <v>0</v>
      </c>
      <c r="AC9" s="66" t="n">
        <v>186</v>
      </c>
      <c r="AD9" s="58" t="n">
        <v>195</v>
      </c>
      <c r="AE9" s="58" t="n">
        <v>222</v>
      </c>
      <c r="AF9" s="58" t="n">
        <v>194</v>
      </c>
      <c r="AG9" s="58" t="n">
        <v>162</v>
      </c>
      <c r="AH9" s="67" t="n">
        <v>187</v>
      </c>
      <c r="AI9" s="66" t="n">
        <v>184</v>
      </c>
      <c r="AJ9" s="58" t="n">
        <v>170</v>
      </c>
      <c r="AK9" s="58" t="n">
        <v>180</v>
      </c>
      <c r="AL9" s="58" t="n">
        <v>181</v>
      </c>
      <c r="AM9" s="58" t="n">
        <v>180</v>
      </c>
      <c r="AN9" s="67" t="n">
        <v>190</v>
      </c>
      <c r="AO9" s="66" t="n">
        <v>202</v>
      </c>
      <c r="AP9" s="58" t="n">
        <v>171</v>
      </c>
      <c r="AQ9" s="58" t="n">
        <v>217</v>
      </c>
      <c r="AR9" s="58" t="n">
        <v>201</v>
      </c>
      <c r="AS9" s="58" t="n">
        <v>209</v>
      </c>
      <c r="AT9" s="67" t="n">
        <v>266</v>
      </c>
      <c r="AU9" s="66" t="n">
        <v>236</v>
      </c>
      <c r="AV9" s="58" t="n">
        <v>246</v>
      </c>
      <c r="AW9" s="58" t="n">
        <v>221</v>
      </c>
      <c r="AX9" s="58" t="n">
        <v>157</v>
      </c>
      <c r="AY9" s="58" t="n">
        <v>193</v>
      </c>
      <c r="AZ9" s="67" t="n">
        <v>160</v>
      </c>
      <c r="BA9" s="66" t="n">
        <v>204</v>
      </c>
      <c r="BB9" s="58" t="n">
        <v>186</v>
      </c>
      <c r="BC9" s="58" t="n">
        <v>233</v>
      </c>
      <c r="BD9" s="58" t="n">
        <v>231</v>
      </c>
      <c r="BE9" s="58" t="n">
        <v>279</v>
      </c>
      <c r="BF9" s="67" t="n">
        <v>233</v>
      </c>
      <c r="BG9" s="66" t="n">
        <v>159</v>
      </c>
      <c r="BH9" s="58" t="n">
        <v>158</v>
      </c>
      <c r="BI9" s="58" t="n">
        <v>225</v>
      </c>
      <c r="BJ9" s="58" t="n">
        <v>189</v>
      </c>
      <c r="BK9" s="58" t="n">
        <v>206</v>
      </c>
      <c r="BL9" s="67" t="n">
        <v>221</v>
      </c>
      <c r="BM9" s="66" t="n">
        <v>216</v>
      </c>
      <c r="BN9" s="58" t="n">
        <v>206</v>
      </c>
      <c r="BO9" s="58" t="n">
        <v>191</v>
      </c>
      <c r="BP9" s="58" t="n">
        <v>182</v>
      </c>
      <c r="BQ9" s="58" t="n">
        <v>224</v>
      </c>
      <c r="BR9" s="67" t="n">
        <v>216</v>
      </c>
      <c r="BS9" s="66" t="n">
        <v>184</v>
      </c>
      <c r="BT9" s="58" t="n">
        <v>173</v>
      </c>
      <c r="BU9" s="58" t="n">
        <v>190</v>
      </c>
      <c r="BV9" s="58" t="n">
        <v>206</v>
      </c>
      <c r="BW9" s="58" t="n">
        <v>244</v>
      </c>
      <c r="BX9" s="67" t="n">
        <v>181</v>
      </c>
      <c r="BY9" s="66" t="n">
        <v>172</v>
      </c>
      <c r="BZ9" s="58" t="n">
        <v>222</v>
      </c>
      <c r="CA9" s="58" t="n">
        <v>191</v>
      </c>
      <c r="CB9" s="58" t="n">
        <v>223</v>
      </c>
      <c r="CC9" s="58" t="n">
        <v>203</v>
      </c>
      <c r="CD9" s="67" t="n">
        <v>229</v>
      </c>
      <c r="CE9" s="66" t="n">
        <v>157</v>
      </c>
      <c r="CF9" s="58" t="n">
        <v>246</v>
      </c>
      <c r="CG9" s="58" t="n">
        <v>194</v>
      </c>
      <c r="CH9" s="58" t="n">
        <v>264</v>
      </c>
      <c r="CI9" s="58" t="n">
        <v>217</v>
      </c>
      <c r="CJ9" s="67" t="n">
        <v>203</v>
      </c>
      <c r="CK9" s="66" t="n">
        <v>248</v>
      </c>
      <c r="CL9" s="58" t="n">
        <v>207</v>
      </c>
      <c r="CM9" s="58" t="n">
        <v>205</v>
      </c>
      <c r="CN9" s="58" t="n">
        <v>202</v>
      </c>
      <c r="CO9" s="58" t="n">
        <v>201</v>
      </c>
      <c r="CP9" s="67" t="n">
        <v>191</v>
      </c>
      <c r="CQ9" s="66" t="n">
        <v>195</v>
      </c>
      <c r="CR9" s="58" t="n">
        <v>192</v>
      </c>
      <c r="CS9" s="58" t="n">
        <v>201</v>
      </c>
      <c r="CT9" s="58" t="n">
        <v>182</v>
      </c>
      <c r="CU9" s="58" t="n">
        <v>212</v>
      </c>
      <c r="CV9" s="67" t="n">
        <v>258</v>
      </c>
      <c r="CW9" s="66" t="n">
        <v>211</v>
      </c>
      <c r="CX9" s="58" t="n">
        <v>183</v>
      </c>
      <c r="CY9" s="58" t="n">
        <v>226</v>
      </c>
      <c r="CZ9" s="58" t="n">
        <v>173</v>
      </c>
      <c r="DA9" s="58" t="n">
        <v>170</v>
      </c>
      <c r="DB9" s="67" t="n">
        <v>196</v>
      </c>
      <c r="DC9" s="66" t="n">
        <v>195</v>
      </c>
      <c r="DD9" s="58" t="n">
        <v>182</v>
      </c>
      <c r="DE9" s="58" t="n">
        <v>196</v>
      </c>
      <c r="DF9" s="58" t="n">
        <v>215</v>
      </c>
      <c r="DG9" s="58" t="n">
        <v>249</v>
      </c>
      <c r="DH9" s="67" t="n">
        <v>171</v>
      </c>
      <c r="DI9" s="66" t="n">
        <v>215</v>
      </c>
      <c r="DJ9" s="58" t="n">
        <v>180</v>
      </c>
      <c r="DK9" s="58" t="n">
        <v>157</v>
      </c>
      <c r="DL9" s="58" t="n">
        <v>224</v>
      </c>
      <c r="DM9" s="58" t="n">
        <v>184</v>
      </c>
      <c r="DN9" s="67" t="n">
        <v>223</v>
      </c>
      <c r="DO9" s="59" t="n">
        <f aca="false">SUM(AC9:DN9)</f>
        <v>18212</v>
      </c>
      <c r="DP9" s="59" t="n">
        <f aca="false">AB9*(COUNT(AC9:DN9))</f>
        <v>0</v>
      </c>
      <c r="DQ9" s="59" t="n">
        <f aca="false">SUM(DO9:DP9)</f>
        <v>18212</v>
      </c>
      <c r="DR9" s="60" t="n">
        <f aca="false">(AVERAGE(AC9:DN9))</f>
        <v>202.355555555556</v>
      </c>
      <c r="DS9" s="68" t="str">
        <f aca="false">AA9</f>
        <v>Ints Krievkalns</v>
      </c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7.35" hidden="false" customHeight="false" outlineLevel="0" collapsed="false">
      <c r="A10" s="54" t="n">
        <v>6</v>
      </c>
      <c r="B10" s="55" t="s">
        <v>33</v>
      </c>
      <c r="C10" s="56" t="n">
        <v>0</v>
      </c>
      <c r="D10" s="58" t="n">
        <v>1013</v>
      </c>
      <c r="E10" s="58" t="n">
        <v>1011</v>
      </c>
      <c r="F10" s="58" t="n">
        <v>971</v>
      </c>
      <c r="G10" s="58" t="n">
        <v>1064</v>
      </c>
      <c r="H10" s="58" t="n">
        <v>1033</v>
      </c>
      <c r="I10" s="57"/>
      <c r="J10" s="58" t="n">
        <v>1158</v>
      </c>
      <c r="K10" s="58" t="n">
        <v>1062</v>
      </c>
      <c r="L10" s="58" t="n">
        <v>1104</v>
      </c>
      <c r="M10" s="58" t="n">
        <v>1104</v>
      </c>
      <c r="N10" s="58" t="n">
        <v>1116</v>
      </c>
      <c r="O10" s="58" t="n">
        <v>1191</v>
      </c>
      <c r="P10" s="58" t="n">
        <v>936</v>
      </c>
      <c r="Q10" s="58" t="n">
        <v>1222</v>
      </c>
      <c r="R10" s="58" t="n">
        <v>1237</v>
      </c>
      <c r="S10" s="58" t="n">
        <v>1108</v>
      </c>
      <c r="T10" s="59" t="n">
        <f aca="false">SUM(D10:S10)</f>
        <v>16330</v>
      </c>
      <c r="U10" s="59" t="n">
        <f aca="false">C10*(COUNT(D10:S10))</f>
        <v>0</v>
      </c>
      <c r="V10" s="59" t="n">
        <f aca="false">SUM(T10:U10)</f>
        <v>16330</v>
      </c>
      <c r="W10" s="60" t="n">
        <f aca="false">(AVERAGE(D10:S10)/6)</f>
        <v>181.444444444444</v>
      </c>
      <c r="X10" s="61" t="n">
        <f aca="false">DQ10</f>
        <v>16330</v>
      </c>
      <c r="Y10" s="62" t="n">
        <f aca="false">DR10</f>
        <v>181.444444444444</v>
      </c>
      <c r="Z10" s="63" t="n">
        <v>6</v>
      </c>
      <c r="AA10" s="64" t="s">
        <v>33</v>
      </c>
      <c r="AB10" s="65" t="n">
        <v>0</v>
      </c>
      <c r="AC10" s="66" t="n">
        <v>168</v>
      </c>
      <c r="AD10" s="58" t="n">
        <v>224</v>
      </c>
      <c r="AE10" s="58" t="n">
        <v>191</v>
      </c>
      <c r="AF10" s="58" t="n">
        <v>130</v>
      </c>
      <c r="AG10" s="58" t="n">
        <v>187</v>
      </c>
      <c r="AH10" s="67" t="n">
        <v>204</v>
      </c>
      <c r="AI10" s="66" t="n">
        <v>202</v>
      </c>
      <c r="AJ10" s="58" t="n">
        <v>248</v>
      </c>
      <c r="AK10" s="58" t="n">
        <v>204</v>
      </c>
      <c r="AL10" s="58" t="n">
        <v>171</v>
      </c>
      <c r="AM10" s="58" t="n">
        <v>204</v>
      </c>
      <c r="AN10" s="67" t="n">
        <v>193</v>
      </c>
      <c r="AO10" s="66" t="n">
        <v>188</v>
      </c>
      <c r="AP10" s="58" t="n">
        <v>165</v>
      </c>
      <c r="AQ10" s="58" t="n">
        <v>147</v>
      </c>
      <c r="AR10" s="58" t="n">
        <v>202</v>
      </c>
      <c r="AS10" s="58" t="n">
        <v>180</v>
      </c>
      <c r="AT10" s="67" t="n">
        <v>180</v>
      </c>
      <c r="AU10" s="66" t="n">
        <v>115</v>
      </c>
      <c r="AV10" s="58" t="n">
        <v>160</v>
      </c>
      <c r="AW10" s="58" t="n">
        <v>253</v>
      </c>
      <c r="AX10" s="58" t="n">
        <v>201</v>
      </c>
      <c r="AY10" s="58" t="n">
        <v>168</v>
      </c>
      <c r="AZ10" s="67" t="n">
        <v>167</v>
      </c>
      <c r="BA10" s="66" t="n">
        <v>147</v>
      </c>
      <c r="BB10" s="58" t="n">
        <v>159</v>
      </c>
      <c r="BC10" s="58" t="n">
        <v>147</v>
      </c>
      <c r="BD10" s="58" t="n">
        <v>130</v>
      </c>
      <c r="BE10" s="58" t="n">
        <v>197</v>
      </c>
      <c r="BF10" s="67" t="n">
        <v>191</v>
      </c>
      <c r="BG10" s="66" t="n">
        <v>213</v>
      </c>
      <c r="BH10" s="58" t="n">
        <v>194</v>
      </c>
      <c r="BI10" s="58" t="n">
        <v>173</v>
      </c>
      <c r="BJ10" s="58" t="n">
        <v>184</v>
      </c>
      <c r="BK10" s="58" t="n">
        <v>178</v>
      </c>
      <c r="BL10" s="67" t="n">
        <v>174</v>
      </c>
      <c r="BM10" s="66" t="n">
        <v>186</v>
      </c>
      <c r="BN10" s="58" t="n">
        <v>146</v>
      </c>
      <c r="BO10" s="58" t="n">
        <v>177</v>
      </c>
      <c r="BP10" s="58" t="n">
        <v>168</v>
      </c>
      <c r="BQ10" s="58" t="n">
        <v>157</v>
      </c>
      <c r="BR10" s="67" t="n">
        <v>177</v>
      </c>
      <c r="BS10" s="66" t="n">
        <v>193</v>
      </c>
      <c r="BT10" s="58" t="n">
        <v>161</v>
      </c>
      <c r="BU10" s="58" t="n">
        <v>160</v>
      </c>
      <c r="BV10" s="58" t="n">
        <v>128</v>
      </c>
      <c r="BW10" s="58" t="n">
        <v>145</v>
      </c>
      <c r="BX10" s="67" t="n">
        <v>149</v>
      </c>
      <c r="BY10" s="66" t="n">
        <v>178</v>
      </c>
      <c r="BZ10" s="58" t="n">
        <v>184</v>
      </c>
      <c r="CA10" s="58" t="n">
        <v>148</v>
      </c>
      <c r="CB10" s="58" t="n">
        <v>173</v>
      </c>
      <c r="CC10" s="58" t="n">
        <v>192</v>
      </c>
      <c r="CD10" s="67" t="n">
        <v>138</v>
      </c>
      <c r="CE10" s="66" t="n">
        <v>167</v>
      </c>
      <c r="CF10" s="58" t="n">
        <v>245</v>
      </c>
      <c r="CG10" s="58" t="n">
        <v>222</v>
      </c>
      <c r="CH10" s="58" t="n">
        <v>176</v>
      </c>
      <c r="CI10" s="58" t="n">
        <v>203</v>
      </c>
      <c r="CJ10" s="67" t="n">
        <v>224</v>
      </c>
      <c r="CK10" s="66" t="n">
        <v>169</v>
      </c>
      <c r="CL10" s="58" t="n">
        <v>192</v>
      </c>
      <c r="CM10" s="58" t="n">
        <v>154</v>
      </c>
      <c r="CN10" s="58" t="n">
        <v>267</v>
      </c>
      <c r="CO10" s="58" t="n">
        <v>158</v>
      </c>
      <c r="CP10" s="67" t="n">
        <v>168</v>
      </c>
      <c r="CQ10" s="66" t="n">
        <v>157</v>
      </c>
      <c r="CR10" s="58" t="n">
        <v>179</v>
      </c>
      <c r="CS10" s="58" t="n">
        <v>165</v>
      </c>
      <c r="CT10" s="58" t="n">
        <v>164</v>
      </c>
      <c r="CU10" s="58" t="n">
        <v>156</v>
      </c>
      <c r="CV10" s="67" t="n">
        <v>212</v>
      </c>
      <c r="CW10" s="66" t="n">
        <v>162</v>
      </c>
      <c r="CX10" s="58" t="n">
        <v>202</v>
      </c>
      <c r="CY10" s="58" t="n">
        <v>146</v>
      </c>
      <c r="CZ10" s="58" t="n">
        <v>184</v>
      </c>
      <c r="DA10" s="58" t="n">
        <v>223</v>
      </c>
      <c r="DB10" s="67" t="n">
        <v>187</v>
      </c>
      <c r="DC10" s="66" t="n">
        <v>226</v>
      </c>
      <c r="DD10" s="58" t="n">
        <v>180</v>
      </c>
      <c r="DE10" s="58" t="n">
        <v>166</v>
      </c>
      <c r="DF10" s="58" t="n">
        <v>172</v>
      </c>
      <c r="DG10" s="58" t="n">
        <v>245</v>
      </c>
      <c r="DH10" s="67" t="n">
        <v>202</v>
      </c>
      <c r="DI10" s="66" t="n">
        <v>214</v>
      </c>
      <c r="DJ10" s="58" t="n">
        <v>191</v>
      </c>
      <c r="DK10" s="58" t="n">
        <v>164</v>
      </c>
      <c r="DL10" s="58" t="n">
        <v>279</v>
      </c>
      <c r="DM10" s="58" t="n">
        <v>148</v>
      </c>
      <c r="DN10" s="67" t="n">
        <v>162</v>
      </c>
      <c r="DO10" s="59" t="n">
        <f aca="false">SUM(AC10:DN10)</f>
        <v>16330</v>
      </c>
      <c r="DP10" s="59" t="n">
        <f aca="false">AB10*(COUNT(AC10:DN10))</f>
        <v>0</v>
      </c>
      <c r="DQ10" s="59" t="n">
        <f aca="false">SUM(DO10:DP10)</f>
        <v>16330</v>
      </c>
      <c r="DR10" s="60" t="n">
        <f aca="false">(AVERAGE(AC10:DN10))</f>
        <v>181.444444444444</v>
      </c>
      <c r="DS10" s="68" t="str">
        <f aca="false">AA10</f>
        <v>Jānis Raņķis</v>
      </c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7.35" hidden="false" customHeight="false" outlineLevel="0" collapsed="false">
      <c r="A11" s="54" t="n">
        <v>7</v>
      </c>
      <c r="B11" s="55" t="s">
        <v>34</v>
      </c>
      <c r="C11" s="56" t="n">
        <v>0</v>
      </c>
      <c r="D11" s="58" t="n">
        <v>1032</v>
      </c>
      <c r="E11" s="58" t="n">
        <v>1093</v>
      </c>
      <c r="F11" s="58" t="n">
        <v>1194</v>
      </c>
      <c r="G11" s="58" t="n">
        <v>1277</v>
      </c>
      <c r="H11" s="58" t="n">
        <v>1203</v>
      </c>
      <c r="I11" s="58" t="n">
        <v>1156</v>
      </c>
      <c r="J11" s="57"/>
      <c r="K11" s="58" t="n">
        <v>1286</v>
      </c>
      <c r="L11" s="58" t="n">
        <v>1122</v>
      </c>
      <c r="M11" s="58" t="n">
        <v>1175</v>
      </c>
      <c r="N11" s="58" t="n">
        <v>1165</v>
      </c>
      <c r="O11" s="58" t="n">
        <v>1182</v>
      </c>
      <c r="P11" s="58" t="n">
        <v>1013</v>
      </c>
      <c r="Q11" s="58" t="n">
        <v>1047</v>
      </c>
      <c r="R11" s="58" t="n">
        <f aca="false">159+213+186+223+194+256</f>
        <v>1231</v>
      </c>
      <c r="S11" s="58" t="n">
        <v>1057</v>
      </c>
      <c r="T11" s="59" t="n">
        <f aca="false">SUM(D11:S11)</f>
        <v>17233</v>
      </c>
      <c r="U11" s="59" t="n">
        <f aca="false">C11*(COUNT(D11:S11))</f>
        <v>0</v>
      </c>
      <c r="V11" s="59" t="n">
        <f aca="false">SUM(T11:U11)</f>
        <v>17233</v>
      </c>
      <c r="W11" s="60" t="n">
        <f aca="false">(AVERAGE(D11:S11)/6)</f>
        <v>191.477777777778</v>
      </c>
      <c r="X11" s="61" t="n">
        <f aca="false">DQ11</f>
        <v>17233</v>
      </c>
      <c r="Y11" s="62" t="n">
        <f aca="false">DR11</f>
        <v>191.477777777778</v>
      </c>
      <c r="Z11" s="63" t="n">
        <v>7</v>
      </c>
      <c r="AA11" s="64" t="s">
        <v>34</v>
      </c>
      <c r="AB11" s="65" t="n">
        <v>0</v>
      </c>
      <c r="AC11" s="66" t="n">
        <v>200</v>
      </c>
      <c r="AD11" s="58" t="n">
        <v>174</v>
      </c>
      <c r="AE11" s="58" t="n">
        <v>160</v>
      </c>
      <c r="AF11" s="58" t="n">
        <v>196</v>
      </c>
      <c r="AG11" s="58" t="n">
        <v>248</v>
      </c>
      <c r="AH11" s="67" t="n">
        <v>216</v>
      </c>
      <c r="AI11" s="66" t="n">
        <v>151</v>
      </c>
      <c r="AJ11" s="58" t="n">
        <v>191</v>
      </c>
      <c r="AK11" s="58" t="n">
        <v>210</v>
      </c>
      <c r="AL11" s="58" t="n">
        <v>213</v>
      </c>
      <c r="AM11" s="58" t="n">
        <v>187</v>
      </c>
      <c r="AN11" s="67" t="n">
        <v>213</v>
      </c>
      <c r="AO11" s="66" t="n">
        <v>201</v>
      </c>
      <c r="AP11" s="58" t="n">
        <v>148</v>
      </c>
      <c r="AQ11" s="58" t="n">
        <v>242</v>
      </c>
      <c r="AR11" s="58" t="n">
        <v>159</v>
      </c>
      <c r="AS11" s="58" t="n">
        <v>164</v>
      </c>
      <c r="AT11" s="67" t="n">
        <v>179</v>
      </c>
      <c r="AU11" s="66" t="n">
        <v>193</v>
      </c>
      <c r="AV11" s="58" t="n">
        <v>178</v>
      </c>
      <c r="AW11" s="58" t="n">
        <v>172</v>
      </c>
      <c r="AX11" s="58" t="n">
        <v>145</v>
      </c>
      <c r="AY11" s="58" t="n">
        <v>157</v>
      </c>
      <c r="AZ11" s="67" t="n">
        <v>168</v>
      </c>
      <c r="BA11" s="66" t="n">
        <v>175</v>
      </c>
      <c r="BB11" s="58" t="n">
        <v>178</v>
      </c>
      <c r="BC11" s="58" t="n">
        <v>169</v>
      </c>
      <c r="BD11" s="58" t="n">
        <v>158</v>
      </c>
      <c r="BE11" s="58" t="n">
        <v>153</v>
      </c>
      <c r="BF11" s="67" t="n">
        <v>214</v>
      </c>
      <c r="BG11" s="66" t="n">
        <v>248</v>
      </c>
      <c r="BH11" s="58" t="n">
        <v>223</v>
      </c>
      <c r="BI11" s="58" t="n">
        <v>204</v>
      </c>
      <c r="BJ11" s="58" t="n">
        <v>222</v>
      </c>
      <c r="BK11" s="58" t="n">
        <v>169</v>
      </c>
      <c r="BL11" s="67" t="n">
        <v>220</v>
      </c>
      <c r="BM11" s="66" t="n">
        <v>223</v>
      </c>
      <c r="BN11" s="58" t="n">
        <v>230</v>
      </c>
      <c r="BO11" s="58" t="n">
        <v>222</v>
      </c>
      <c r="BP11" s="58" t="n">
        <v>214</v>
      </c>
      <c r="BQ11" s="58" t="n">
        <v>205</v>
      </c>
      <c r="BR11" s="67" t="n">
        <v>183</v>
      </c>
      <c r="BS11" s="66" t="n">
        <v>187</v>
      </c>
      <c r="BT11" s="58" t="n">
        <v>223</v>
      </c>
      <c r="BU11" s="58" t="n">
        <v>192</v>
      </c>
      <c r="BV11" s="58" t="n">
        <v>191</v>
      </c>
      <c r="BW11" s="58" t="n">
        <v>236</v>
      </c>
      <c r="BX11" s="67" t="n">
        <v>146</v>
      </c>
      <c r="BY11" s="66" t="n">
        <v>177</v>
      </c>
      <c r="BZ11" s="58" t="n">
        <v>181</v>
      </c>
      <c r="CA11" s="58" t="n">
        <v>221</v>
      </c>
      <c r="CB11" s="58" t="n">
        <v>245</v>
      </c>
      <c r="CC11" s="58" t="n">
        <v>192</v>
      </c>
      <c r="CD11" s="67" t="n">
        <v>187</v>
      </c>
      <c r="CE11" s="66" t="n">
        <v>261</v>
      </c>
      <c r="CF11" s="58" t="n">
        <v>169</v>
      </c>
      <c r="CG11" s="58" t="n">
        <v>204</v>
      </c>
      <c r="CH11" s="58" t="n">
        <v>147</v>
      </c>
      <c r="CI11" s="58" t="n">
        <v>188</v>
      </c>
      <c r="CJ11" s="67" t="n">
        <v>213</v>
      </c>
      <c r="CK11" s="66" t="n">
        <v>162</v>
      </c>
      <c r="CL11" s="58" t="n">
        <v>156</v>
      </c>
      <c r="CM11" s="58" t="n">
        <v>236</v>
      </c>
      <c r="CN11" s="58" t="n">
        <v>211</v>
      </c>
      <c r="CO11" s="58" t="n">
        <v>180</v>
      </c>
      <c r="CP11" s="67" t="n">
        <v>177</v>
      </c>
      <c r="CQ11" s="66" t="n">
        <v>159</v>
      </c>
      <c r="CR11" s="58" t="n">
        <v>213</v>
      </c>
      <c r="CS11" s="58" t="n">
        <v>186</v>
      </c>
      <c r="CT11" s="58" t="n">
        <v>223</v>
      </c>
      <c r="CU11" s="58" t="n">
        <v>194</v>
      </c>
      <c r="CV11" s="67" t="n">
        <v>256</v>
      </c>
      <c r="CW11" s="66" t="n">
        <v>156</v>
      </c>
      <c r="CX11" s="58" t="n">
        <v>182</v>
      </c>
      <c r="CY11" s="58" t="n">
        <v>181</v>
      </c>
      <c r="CZ11" s="58" t="n">
        <v>190</v>
      </c>
      <c r="DA11" s="58" t="n">
        <v>142</v>
      </c>
      <c r="DB11" s="67" t="n">
        <v>181</v>
      </c>
      <c r="DC11" s="66" t="n">
        <v>176</v>
      </c>
      <c r="DD11" s="58" t="n">
        <v>162</v>
      </c>
      <c r="DE11" s="58" t="n">
        <v>223</v>
      </c>
      <c r="DF11" s="58" t="n">
        <v>186</v>
      </c>
      <c r="DG11" s="58" t="n">
        <v>168</v>
      </c>
      <c r="DH11" s="67" t="n">
        <v>142</v>
      </c>
      <c r="DI11" s="66" t="n">
        <v>199</v>
      </c>
      <c r="DJ11" s="58" t="n">
        <v>191</v>
      </c>
      <c r="DK11" s="58" t="n">
        <v>173</v>
      </c>
      <c r="DL11" s="58" t="n">
        <v>212</v>
      </c>
      <c r="DM11" s="58" t="n">
        <v>197</v>
      </c>
      <c r="DN11" s="67" t="n">
        <v>184</v>
      </c>
      <c r="DO11" s="59" t="n">
        <f aca="false">SUM(AC11:DN11)</f>
        <v>17233</v>
      </c>
      <c r="DP11" s="59" t="n">
        <f aca="false">AB11*(COUNT(AC11:DN11))</f>
        <v>0</v>
      </c>
      <c r="DQ11" s="59" t="n">
        <f aca="false">SUM(DO11:DP11)</f>
        <v>17233</v>
      </c>
      <c r="DR11" s="60" t="n">
        <f aca="false">(AVERAGE(AC11:DN11))</f>
        <v>191.477777777778</v>
      </c>
      <c r="DS11" s="68" t="str">
        <f aca="false">AA11</f>
        <v>Jānis Surna</v>
      </c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7.35" hidden="false" customHeight="false" outlineLevel="0" collapsed="false">
      <c r="A12" s="54" t="n">
        <v>8</v>
      </c>
      <c r="B12" s="55" t="s">
        <v>35</v>
      </c>
      <c r="C12" s="56" t="n">
        <v>0</v>
      </c>
      <c r="D12" s="58" t="n">
        <v>1225</v>
      </c>
      <c r="E12" s="58" t="n">
        <v>1164</v>
      </c>
      <c r="F12" s="58" t="n">
        <v>1101</v>
      </c>
      <c r="G12" s="58" t="n">
        <v>1145</v>
      </c>
      <c r="H12" s="58" t="n">
        <v>987</v>
      </c>
      <c r="I12" s="58" t="n">
        <v>1130</v>
      </c>
      <c r="J12" s="58" t="n">
        <v>1136</v>
      </c>
      <c r="K12" s="57"/>
      <c r="L12" s="58" t="n">
        <v>1134</v>
      </c>
      <c r="M12" s="58" t="n">
        <v>1223</v>
      </c>
      <c r="N12" s="58" t="n">
        <v>1043</v>
      </c>
      <c r="O12" s="58" t="n">
        <v>1122</v>
      </c>
      <c r="P12" s="58" t="n">
        <v>1168</v>
      </c>
      <c r="Q12" s="58" t="n">
        <v>1149</v>
      </c>
      <c r="R12" s="58" t="n">
        <v>1050</v>
      </c>
      <c r="S12" s="58" t="n">
        <v>1095</v>
      </c>
      <c r="T12" s="59" t="n">
        <f aca="false">SUM(D12:S12)</f>
        <v>16872</v>
      </c>
      <c r="U12" s="59" t="n">
        <f aca="false">C12*(COUNT(D12:S12))</f>
        <v>0</v>
      </c>
      <c r="V12" s="59" t="n">
        <f aca="false">SUM(T12:U12)</f>
        <v>16872</v>
      </c>
      <c r="W12" s="60" t="n">
        <f aca="false">(AVERAGE(D12:S12)/6)</f>
        <v>187.466666666667</v>
      </c>
      <c r="X12" s="61" t="n">
        <f aca="false">DQ12</f>
        <v>16872</v>
      </c>
      <c r="Y12" s="62" t="n">
        <f aca="false">DR12</f>
        <v>187.466666666667</v>
      </c>
      <c r="Z12" s="63" t="n">
        <v>8</v>
      </c>
      <c r="AA12" s="64" t="s">
        <v>35</v>
      </c>
      <c r="AB12" s="65" t="n">
        <v>0</v>
      </c>
      <c r="AC12" s="66" t="n">
        <v>147</v>
      </c>
      <c r="AD12" s="58" t="n">
        <v>194</v>
      </c>
      <c r="AE12" s="58" t="n">
        <v>210</v>
      </c>
      <c r="AF12" s="58" t="n">
        <v>182</v>
      </c>
      <c r="AG12" s="58" t="n">
        <v>203</v>
      </c>
      <c r="AH12" s="67" t="n">
        <v>186</v>
      </c>
      <c r="AI12" s="66" t="n">
        <v>163</v>
      </c>
      <c r="AJ12" s="58" t="n">
        <v>173</v>
      </c>
      <c r="AK12" s="58" t="n">
        <v>160</v>
      </c>
      <c r="AL12" s="58" t="n">
        <v>157</v>
      </c>
      <c r="AM12" s="58" t="n">
        <v>177</v>
      </c>
      <c r="AN12" s="67" t="n">
        <v>157</v>
      </c>
      <c r="AO12" s="66" t="n">
        <v>191</v>
      </c>
      <c r="AP12" s="58" t="n">
        <v>193</v>
      </c>
      <c r="AQ12" s="58" t="n">
        <v>172</v>
      </c>
      <c r="AR12" s="58" t="n">
        <v>178</v>
      </c>
      <c r="AS12" s="58" t="n">
        <v>185</v>
      </c>
      <c r="AT12" s="67" t="n">
        <v>211</v>
      </c>
      <c r="AU12" s="66" t="n">
        <v>198</v>
      </c>
      <c r="AV12" s="58" t="n">
        <v>154</v>
      </c>
      <c r="AW12" s="58" t="n">
        <v>209</v>
      </c>
      <c r="AX12" s="58" t="n">
        <v>184</v>
      </c>
      <c r="AY12" s="58" t="n">
        <v>172</v>
      </c>
      <c r="AZ12" s="67" t="n">
        <v>178</v>
      </c>
      <c r="BA12" s="66" t="n">
        <v>179</v>
      </c>
      <c r="BB12" s="58" t="n">
        <v>175</v>
      </c>
      <c r="BC12" s="58" t="n">
        <v>186</v>
      </c>
      <c r="BD12" s="58" t="n">
        <v>153</v>
      </c>
      <c r="BE12" s="58" t="n">
        <v>258</v>
      </c>
      <c r="BF12" s="67" t="n">
        <v>183</v>
      </c>
      <c r="BG12" s="66" t="n">
        <v>207</v>
      </c>
      <c r="BH12" s="58" t="n">
        <v>175</v>
      </c>
      <c r="BI12" s="58" t="n">
        <v>203</v>
      </c>
      <c r="BJ12" s="58" t="n">
        <v>160</v>
      </c>
      <c r="BK12" s="58" t="n">
        <v>210</v>
      </c>
      <c r="BL12" s="67" t="n">
        <v>181</v>
      </c>
      <c r="BM12" s="66" t="n">
        <v>182</v>
      </c>
      <c r="BN12" s="58" t="n">
        <v>225</v>
      </c>
      <c r="BO12" s="58" t="n">
        <v>216</v>
      </c>
      <c r="BP12" s="58" t="n">
        <v>224</v>
      </c>
      <c r="BQ12" s="58" t="n">
        <v>196</v>
      </c>
      <c r="BR12" s="67" t="n">
        <v>182</v>
      </c>
      <c r="BS12" s="66" t="n">
        <v>179</v>
      </c>
      <c r="BT12" s="58" t="n">
        <v>189</v>
      </c>
      <c r="BU12" s="58" t="n">
        <v>167</v>
      </c>
      <c r="BV12" s="58" t="n">
        <v>159</v>
      </c>
      <c r="BW12" s="58" t="n">
        <v>188</v>
      </c>
      <c r="BX12" s="67" t="n">
        <v>168</v>
      </c>
      <c r="BY12" s="66" t="n">
        <v>189</v>
      </c>
      <c r="BZ12" s="58" t="n">
        <v>184</v>
      </c>
      <c r="CA12" s="58" t="n">
        <v>166</v>
      </c>
      <c r="CB12" s="58" t="n">
        <v>225</v>
      </c>
      <c r="CC12" s="58" t="n">
        <v>193</v>
      </c>
      <c r="CD12" s="67" t="n">
        <v>188</v>
      </c>
      <c r="CE12" s="66" t="n">
        <v>203</v>
      </c>
      <c r="CF12" s="58" t="n">
        <v>207</v>
      </c>
      <c r="CG12" s="58" t="n">
        <v>195</v>
      </c>
      <c r="CH12" s="58" t="n">
        <v>213</v>
      </c>
      <c r="CI12" s="58" t="n">
        <v>169</v>
      </c>
      <c r="CJ12" s="67" t="n">
        <v>177</v>
      </c>
      <c r="CK12" s="66" t="n">
        <v>174</v>
      </c>
      <c r="CL12" s="58" t="n">
        <v>167</v>
      </c>
      <c r="CM12" s="58" t="n">
        <v>190</v>
      </c>
      <c r="CN12" s="58" t="n">
        <v>203</v>
      </c>
      <c r="CO12" s="58" t="n">
        <v>164</v>
      </c>
      <c r="CP12" s="67" t="n">
        <v>145</v>
      </c>
      <c r="CQ12" s="66" t="n">
        <v>193</v>
      </c>
      <c r="CR12" s="58" t="n">
        <v>202</v>
      </c>
      <c r="CS12" s="58" t="n">
        <v>194</v>
      </c>
      <c r="CT12" s="58" t="n">
        <v>168</v>
      </c>
      <c r="CU12" s="58" t="n">
        <v>200</v>
      </c>
      <c r="CV12" s="67" t="n">
        <v>192</v>
      </c>
      <c r="CW12" s="66" t="n">
        <v>168</v>
      </c>
      <c r="CX12" s="58" t="n">
        <v>201</v>
      </c>
      <c r="CY12" s="58" t="n">
        <v>248</v>
      </c>
      <c r="CZ12" s="58" t="n">
        <v>212</v>
      </c>
      <c r="DA12" s="58" t="n">
        <v>193</v>
      </c>
      <c r="DB12" s="67" t="n">
        <v>146</v>
      </c>
      <c r="DC12" s="66" t="n">
        <v>200</v>
      </c>
      <c r="DD12" s="58" t="n">
        <v>180</v>
      </c>
      <c r="DE12" s="58" t="n">
        <v>240</v>
      </c>
      <c r="DF12" s="58" t="n">
        <v>198</v>
      </c>
      <c r="DG12" s="58" t="n">
        <v>180</v>
      </c>
      <c r="DH12" s="67" t="n">
        <v>225</v>
      </c>
      <c r="DI12" s="66" t="n">
        <v>199</v>
      </c>
      <c r="DJ12" s="58" t="n">
        <v>190</v>
      </c>
      <c r="DK12" s="58" t="n">
        <v>176</v>
      </c>
      <c r="DL12" s="58" t="n">
        <v>171</v>
      </c>
      <c r="DM12" s="58" t="n">
        <v>172</v>
      </c>
      <c r="DN12" s="67" t="n">
        <v>193</v>
      </c>
      <c r="DO12" s="59" t="n">
        <f aca="false">SUM(AC12:DN12)</f>
        <v>16872</v>
      </c>
      <c r="DP12" s="59" t="n">
        <f aca="false">AB12*(COUNT(AC12:DN12))</f>
        <v>0</v>
      </c>
      <c r="DQ12" s="59" t="n">
        <f aca="false">SUM(DO12:DP12)</f>
        <v>16872</v>
      </c>
      <c r="DR12" s="60" t="n">
        <f aca="false">(AVERAGE(AC12:DN12))</f>
        <v>187.466666666667</v>
      </c>
      <c r="DS12" s="68" t="str">
        <f aca="false">AA12</f>
        <v>Janis Zalītis</v>
      </c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7.35" hidden="false" customHeight="false" outlineLevel="0" collapsed="false">
      <c r="A13" s="54" t="n">
        <v>9</v>
      </c>
      <c r="B13" s="55" t="s">
        <v>36</v>
      </c>
      <c r="C13" s="56" t="n">
        <v>0</v>
      </c>
      <c r="D13" s="58" t="n">
        <v>1224</v>
      </c>
      <c r="E13" s="58" t="n">
        <v>1235</v>
      </c>
      <c r="F13" s="58" t="n">
        <v>1222</v>
      </c>
      <c r="G13" s="58" t="n">
        <v>1209</v>
      </c>
      <c r="H13" s="58" t="n">
        <v>1061</v>
      </c>
      <c r="I13" s="58" t="n">
        <v>1092</v>
      </c>
      <c r="J13" s="58" t="n">
        <v>1156</v>
      </c>
      <c r="K13" s="58" t="n">
        <v>1280</v>
      </c>
      <c r="L13" s="57"/>
      <c r="M13" s="58" t="n">
        <v>1348</v>
      </c>
      <c r="N13" s="58" t="n">
        <f aca="false">48+1181</f>
        <v>1229</v>
      </c>
      <c r="O13" s="58" t="n">
        <v>1146</v>
      </c>
      <c r="P13" s="58" t="n">
        <v>1129</v>
      </c>
      <c r="Q13" s="58" t="n">
        <v>1111</v>
      </c>
      <c r="R13" s="58" t="n">
        <v>1154</v>
      </c>
      <c r="S13" s="58" t="n">
        <v>1255</v>
      </c>
      <c r="T13" s="59" t="n">
        <f aca="false">SUM(D13:S13)</f>
        <v>17851</v>
      </c>
      <c r="U13" s="59" t="n">
        <f aca="false">C13*(COUNT(D13:S13))</f>
        <v>0</v>
      </c>
      <c r="V13" s="59" t="n">
        <f aca="false">SUM(T13:U13)</f>
        <v>17851</v>
      </c>
      <c r="W13" s="60" t="n">
        <f aca="false">(AVERAGE(D13:S13)/6)</f>
        <v>198.344444444444</v>
      </c>
      <c r="X13" s="61" t="n">
        <f aca="false">DQ13</f>
        <v>17851</v>
      </c>
      <c r="Y13" s="62" t="n">
        <f aca="false">DR13</f>
        <v>190.344444444444</v>
      </c>
      <c r="Z13" s="63" t="n">
        <v>9</v>
      </c>
      <c r="AA13" s="64" t="s">
        <v>36</v>
      </c>
      <c r="AB13" s="65" t="n">
        <v>8</v>
      </c>
      <c r="AC13" s="66" t="n">
        <v>202</v>
      </c>
      <c r="AD13" s="58" t="n">
        <v>191</v>
      </c>
      <c r="AE13" s="58" t="n">
        <v>201</v>
      </c>
      <c r="AF13" s="58" t="n">
        <v>180</v>
      </c>
      <c r="AG13" s="58" t="n">
        <v>226</v>
      </c>
      <c r="AH13" s="67" t="n">
        <v>181</v>
      </c>
      <c r="AI13" s="66" t="n">
        <v>269</v>
      </c>
      <c r="AJ13" s="58" t="n">
        <v>181</v>
      </c>
      <c r="AK13" s="58" t="n">
        <v>257</v>
      </c>
      <c r="AL13" s="58" t="n">
        <v>149</v>
      </c>
      <c r="AM13" s="58" t="n">
        <v>162</v>
      </c>
      <c r="AN13" s="67" t="n">
        <v>169</v>
      </c>
      <c r="AO13" s="66" t="n">
        <v>197</v>
      </c>
      <c r="AP13" s="58" t="n">
        <v>175</v>
      </c>
      <c r="AQ13" s="58" t="n">
        <v>179</v>
      </c>
      <c r="AR13" s="58" t="n">
        <v>196</v>
      </c>
      <c r="AS13" s="58" t="n">
        <v>168</v>
      </c>
      <c r="AT13" s="67" t="n">
        <v>166</v>
      </c>
      <c r="AU13" s="66" t="n">
        <v>201</v>
      </c>
      <c r="AV13" s="58" t="n">
        <v>198</v>
      </c>
      <c r="AW13" s="58" t="n">
        <v>179</v>
      </c>
      <c r="AX13" s="58" t="n">
        <v>182</v>
      </c>
      <c r="AY13" s="58" t="n">
        <v>212</v>
      </c>
      <c r="AZ13" s="67" t="n">
        <v>202</v>
      </c>
      <c r="BA13" s="66" t="n">
        <v>200</v>
      </c>
      <c r="BB13" s="58" t="n">
        <v>141</v>
      </c>
      <c r="BC13" s="58" t="n">
        <v>223</v>
      </c>
      <c r="BD13" s="58" t="n">
        <v>227</v>
      </c>
      <c r="BE13" s="58" t="n">
        <v>215</v>
      </c>
      <c r="BF13" s="67" t="n">
        <v>226</v>
      </c>
      <c r="BG13" s="66" t="n">
        <v>169</v>
      </c>
      <c r="BH13" s="58" t="n">
        <v>214</v>
      </c>
      <c r="BI13" s="58" t="n">
        <v>208</v>
      </c>
      <c r="BJ13" s="58" t="n">
        <v>170</v>
      </c>
      <c r="BK13" s="58" t="n">
        <v>196</v>
      </c>
      <c r="BL13" s="67" t="n">
        <v>204</v>
      </c>
      <c r="BM13" s="66" t="n">
        <v>222</v>
      </c>
      <c r="BN13" s="58" t="n">
        <v>208</v>
      </c>
      <c r="BO13" s="58" t="n">
        <v>202</v>
      </c>
      <c r="BP13" s="58" t="n">
        <v>208</v>
      </c>
      <c r="BQ13" s="58" t="n">
        <v>215</v>
      </c>
      <c r="BR13" s="67" t="n">
        <v>245</v>
      </c>
      <c r="BS13" s="66" t="n">
        <v>146</v>
      </c>
      <c r="BT13" s="58" t="n">
        <v>183</v>
      </c>
      <c r="BU13" s="58" t="n">
        <v>142</v>
      </c>
      <c r="BV13" s="58" t="n">
        <v>186</v>
      </c>
      <c r="BW13" s="58" t="n">
        <v>213</v>
      </c>
      <c r="BX13" s="67" t="n">
        <v>193</v>
      </c>
      <c r="BY13" s="66" t="n">
        <v>173</v>
      </c>
      <c r="BZ13" s="58" t="n">
        <v>179</v>
      </c>
      <c r="CA13" s="58" t="n">
        <v>195</v>
      </c>
      <c r="CB13" s="58" t="n">
        <v>156</v>
      </c>
      <c r="CC13" s="58" t="n">
        <v>210</v>
      </c>
      <c r="CD13" s="67" t="n">
        <v>185</v>
      </c>
      <c r="CE13" s="66" t="n">
        <v>200</v>
      </c>
      <c r="CF13" s="58" t="n">
        <v>166</v>
      </c>
      <c r="CG13" s="58" t="n">
        <v>167</v>
      </c>
      <c r="CH13" s="58" t="n">
        <v>160</v>
      </c>
      <c r="CI13" s="58" t="n">
        <v>134</v>
      </c>
      <c r="CJ13" s="67" t="n">
        <v>186</v>
      </c>
      <c r="CK13" s="66" t="n">
        <v>213</v>
      </c>
      <c r="CL13" s="58" t="n">
        <v>169</v>
      </c>
      <c r="CM13" s="58" t="n">
        <v>206</v>
      </c>
      <c r="CN13" s="58" t="n">
        <v>149</v>
      </c>
      <c r="CO13" s="58" t="n">
        <v>190</v>
      </c>
      <c r="CP13" s="67" t="n">
        <v>181</v>
      </c>
      <c r="CQ13" s="66" t="n">
        <v>181</v>
      </c>
      <c r="CR13" s="58" t="n">
        <v>174</v>
      </c>
      <c r="CS13" s="58" t="n">
        <v>171</v>
      </c>
      <c r="CT13" s="58" t="n">
        <v>213</v>
      </c>
      <c r="CU13" s="58" t="n">
        <v>209</v>
      </c>
      <c r="CV13" s="67" t="n">
        <v>228</v>
      </c>
      <c r="CW13" s="66" t="n">
        <v>185</v>
      </c>
      <c r="CX13" s="58" t="n">
        <v>224</v>
      </c>
      <c r="CY13" s="58" t="n">
        <v>161</v>
      </c>
      <c r="CZ13" s="58" t="n">
        <v>184</v>
      </c>
      <c r="DA13" s="58" t="n">
        <v>192</v>
      </c>
      <c r="DB13" s="67" t="n">
        <v>160</v>
      </c>
      <c r="DC13" s="66" t="n">
        <v>216</v>
      </c>
      <c r="DD13" s="58" t="n">
        <v>204</v>
      </c>
      <c r="DE13" s="58" t="n">
        <v>216</v>
      </c>
      <c r="DF13" s="58" t="n">
        <v>183</v>
      </c>
      <c r="DG13" s="58" t="n">
        <v>201</v>
      </c>
      <c r="DH13" s="67" t="n">
        <v>187</v>
      </c>
      <c r="DI13" s="66" t="n">
        <v>200</v>
      </c>
      <c r="DJ13" s="58" t="n">
        <v>160</v>
      </c>
      <c r="DK13" s="58" t="n">
        <v>178</v>
      </c>
      <c r="DL13" s="58" t="n">
        <v>185</v>
      </c>
      <c r="DM13" s="58" t="n">
        <v>161</v>
      </c>
      <c r="DN13" s="67" t="n">
        <v>160</v>
      </c>
      <c r="DO13" s="59" t="n">
        <f aca="false">SUM(AC13:DN13)</f>
        <v>17131</v>
      </c>
      <c r="DP13" s="59" t="n">
        <f aca="false">AB13*(COUNT(AC13:DN13))</f>
        <v>720</v>
      </c>
      <c r="DQ13" s="59" t="n">
        <f aca="false">SUM(DO13:DP13)</f>
        <v>17851</v>
      </c>
      <c r="DR13" s="60" t="n">
        <f aca="false">(AVERAGE(AC13:DN13))</f>
        <v>190.344444444444</v>
      </c>
      <c r="DS13" s="68" t="str">
        <f aca="false">AA13</f>
        <v>Jeļena Šorohova</v>
      </c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7.35" hidden="false" customHeight="false" outlineLevel="0" collapsed="false">
      <c r="A14" s="69" t="n">
        <v>10</v>
      </c>
      <c r="B14" s="64" t="s">
        <v>37</v>
      </c>
      <c r="C14" s="56" t="n">
        <v>0</v>
      </c>
      <c r="D14" s="58" t="n">
        <v>1225</v>
      </c>
      <c r="E14" s="58" t="n">
        <v>1158</v>
      </c>
      <c r="F14" s="58" t="n">
        <f aca="false">162+201+177+184+142+156</f>
        <v>1022</v>
      </c>
      <c r="G14" s="58"/>
      <c r="H14" s="58" t="n">
        <v>1127</v>
      </c>
      <c r="I14" s="58" t="n">
        <v>1152</v>
      </c>
      <c r="J14" s="58" t="n">
        <v>1101</v>
      </c>
      <c r="K14" s="58" t="n">
        <v>1184</v>
      </c>
      <c r="L14" s="58" t="n">
        <v>1160</v>
      </c>
      <c r="M14" s="57"/>
      <c r="N14" s="58"/>
      <c r="O14" s="58" t="n">
        <v>1048</v>
      </c>
      <c r="P14" s="58" t="n">
        <v>1174</v>
      </c>
      <c r="Q14" s="58" t="n">
        <v>1216</v>
      </c>
      <c r="R14" s="58" t="n">
        <v>1042</v>
      </c>
      <c r="S14" s="58" t="n">
        <v>1175</v>
      </c>
      <c r="T14" s="59" t="n">
        <f aca="false">SUM(D14:S14)</f>
        <v>14784</v>
      </c>
      <c r="U14" s="59" t="n">
        <f aca="false">C14*(COUNT(D14:S14))</f>
        <v>0</v>
      </c>
      <c r="V14" s="59" t="n">
        <f aca="false">SUM(T14:U14)</f>
        <v>14784</v>
      </c>
      <c r="W14" s="60" t="n">
        <f aca="false">(AVERAGE(D14:S14)/6)</f>
        <v>189.538461538462</v>
      </c>
      <c r="X14" s="61" t="n">
        <f aca="false">DQ14</f>
        <v>14784</v>
      </c>
      <c r="Y14" s="62" t="n">
        <f aca="false">DR14</f>
        <v>189.538461538462</v>
      </c>
      <c r="Z14" s="63" t="n">
        <v>10</v>
      </c>
      <c r="AA14" s="64" t="s">
        <v>37</v>
      </c>
      <c r="AB14" s="65" t="n">
        <v>0</v>
      </c>
      <c r="AC14" s="66" t="n">
        <v>159</v>
      </c>
      <c r="AD14" s="58" t="n">
        <v>222</v>
      </c>
      <c r="AE14" s="58" t="n">
        <v>214</v>
      </c>
      <c r="AF14" s="58" t="n">
        <v>180</v>
      </c>
      <c r="AG14" s="58" t="n">
        <v>215</v>
      </c>
      <c r="AH14" s="67" t="n">
        <v>162</v>
      </c>
      <c r="AI14" s="66" t="n">
        <v>166</v>
      </c>
      <c r="AJ14" s="58" t="n">
        <v>185</v>
      </c>
      <c r="AK14" s="58" t="n">
        <v>164</v>
      </c>
      <c r="AL14" s="58" t="n">
        <v>197</v>
      </c>
      <c r="AM14" s="58" t="n">
        <v>238</v>
      </c>
      <c r="AN14" s="67" t="n">
        <v>225</v>
      </c>
      <c r="AO14" s="66" t="n">
        <v>131</v>
      </c>
      <c r="AP14" s="58" t="n">
        <v>157</v>
      </c>
      <c r="AQ14" s="58" t="n">
        <v>203</v>
      </c>
      <c r="AR14" s="58" t="n">
        <v>180</v>
      </c>
      <c r="AS14" s="58" t="n">
        <v>211</v>
      </c>
      <c r="AT14" s="67" t="n">
        <v>166</v>
      </c>
      <c r="AU14" s="66" t="n">
        <v>202</v>
      </c>
      <c r="AV14" s="58" t="n">
        <v>217</v>
      </c>
      <c r="AW14" s="58" t="n">
        <v>205</v>
      </c>
      <c r="AX14" s="58" t="n">
        <v>164</v>
      </c>
      <c r="AY14" s="58" t="n">
        <v>153</v>
      </c>
      <c r="AZ14" s="67" t="n">
        <v>186</v>
      </c>
      <c r="BA14" s="66" t="n">
        <v>198</v>
      </c>
      <c r="BB14" s="58" t="n">
        <v>183</v>
      </c>
      <c r="BC14" s="58" t="n">
        <v>204</v>
      </c>
      <c r="BD14" s="58" t="n">
        <v>237</v>
      </c>
      <c r="BE14" s="58" t="n">
        <v>201</v>
      </c>
      <c r="BF14" s="67" t="n">
        <v>202</v>
      </c>
      <c r="BG14" s="66" t="n">
        <v>190</v>
      </c>
      <c r="BH14" s="58" t="n">
        <v>185</v>
      </c>
      <c r="BI14" s="58" t="n">
        <v>167</v>
      </c>
      <c r="BJ14" s="58" t="n">
        <v>175</v>
      </c>
      <c r="BK14" s="58" t="n">
        <v>130</v>
      </c>
      <c r="BL14" s="67" t="n">
        <v>195</v>
      </c>
      <c r="BM14" s="66" t="n">
        <v>190</v>
      </c>
      <c r="BN14" s="58" t="n">
        <v>168</v>
      </c>
      <c r="BO14" s="58" t="n">
        <v>236</v>
      </c>
      <c r="BP14" s="58" t="n">
        <v>181</v>
      </c>
      <c r="BQ14" s="58" t="n">
        <v>223</v>
      </c>
      <c r="BR14" s="67" t="n">
        <v>162</v>
      </c>
      <c r="BS14" s="66" t="n">
        <v>170</v>
      </c>
      <c r="BT14" s="58" t="n">
        <v>159</v>
      </c>
      <c r="BU14" s="58" t="n">
        <v>236</v>
      </c>
      <c r="BV14" s="58" t="n">
        <v>140</v>
      </c>
      <c r="BW14" s="58" t="n">
        <v>172</v>
      </c>
      <c r="BX14" s="67" t="n">
        <v>224</v>
      </c>
      <c r="BY14" s="66" t="n">
        <v>213</v>
      </c>
      <c r="BZ14" s="58" t="n">
        <v>210</v>
      </c>
      <c r="CA14" s="58" t="n">
        <v>195</v>
      </c>
      <c r="CB14" s="58" t="n">
        <v>209</v>
      </c>
      <c r="CC14" s="58" t="n">
        <v>226</v>
      </c>
      <c r="CD14" s="67" t="n">
        <v>163</v>
      </c>
      <c r="CE14" s="66" t="n">
        <v>162</v>
      </c>
      <c r="CF14" s="58" t="n">
        <v>201</v>
      </c>
      <c r="CG14" s="58" t="n">
        <v>177</v>
      </c>
      <c r="CH14" s="58" t="n">
        <v>184</v>
      </c>
      <c r="CI14" s="58" t="n">
        <v>142</v>
      </c>
      <c r="CJ14" s="67" t="n">
        <v>156</v>
      </c>
      <c r="CK14" s="66" t="n">
        <v>166</v>
      </c>
      <c r="CL14" s="58" t="n">
        <v>200</v>
      </c>
      <c r="CM14" s="58" t="n">
        <v>220</v>
      </c>
      <c r="CN14" s="58" t="n">
        <v>211</v>
      </c>
      <c r="CO14" s="58" t="n">
        <v>219</v>
      </c>
      <c r="CP14" s="67" t="n">
        <v>158</v>
      </c>
      <c r="CQ14" s="66" t="n">
        <v>255</v>
      </c>
      <c r="CR14" s="58" t="n">
        <v>209</v>
      </c>
      <c r="CS14" s="58" t="n">
        <v>148</v>
      </c>
      <c r="CT14" s="58" t="n">
        <v>193</v>
      </c>
      <c r="CU14" s="58" t="n">
        <v>189</v>
      </c>
      <c r="CV14" s="67" t="n">
        <v>190</v>
      </c>
      <c r="CW14" s="66" t="n">
        <v>180</v>
      </c>
      <c r="CX14" s="58" t="n">
        <v>194</v>
      </c>
      <c r="CY14" s="58" t="n">
        <v>236</v>
      </c>
      <c r="CZ14" s="58" t="n">
        <v>192</v>
      </c>
      <c r="DA14" s="58" t="n">
        <v>197</v>
      </c>
      <c r="DB14" s="67" t="n">
        <v>159</v>
      </c>
      <c r="DC14" s="66"/>
      <c r="DD14" s="58"/>
      <c r="DE14" s="58"/>
      <c r="DF14" s="58"/>
      <c r="DG14" s="58"/>
      <c r="DH14" s="67"/>
      <c r="DI14" s="66"/>
      <c r="DJ14" s="58"/>
      <c r="DK14" s="58"/>
      <c r="DL14" s="58"/>
      <c r="DM14" s="58"/>
      <c r="DN14" s="67"/>
      <c r="DO14" s="59" t="n">
        <f aca="false">SUM(AC14:DN14)</f>
        <v>14784</v>
      </c>
      <c r="DP14" s="59" t="n">
        <f aca="false">AB14*(COUNT(AC14:DN14))</f>
        <v>0</v>
      </c>
      <c r="DQ14" s="59" t="n">
        <f aca="false">SUM(DO14:DP14)</f>
        <v>14784</v>
      </c>
      <c r="DR14" s="60" t="n">
        <f aca="false">(AVERAGE(AC14:DN14))</f>
        <v>189.538461538462</v>
      </c>
      <c r="DS14" s="68" t="str">
        <f aca="false">AA14</f>
        <v>Juris Kuncevičs</v>
      </c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7.35" hidden="false" customHeight="false" outlineLevel="0" collapsed="false">
      <c r="A15" s="69" t="n">
        <v>11</v>
      </c>
      <c r="B15" s="64" t="s">
        <v>38</v>
      </c>
      <c r="C15" s="56" t="n">
        <v>0</v>
      </c>
      <c r="D15" s="58" t="n">
        <v>991</v>
      </c>
      <c r="E15" s="58" t="n">
        <v>1010</v>
      </c>
      <c r="F15" s="58" t="n">
        <v>944</v>
      </c>
      <c r="G15" s="58" t="n">
        <v>839</v>
      </c>
      <c r="H15" s="58" t="n">
        <v>1001</v>
      </c>
      <c r="I15" s="58" t="n">
        <v>968</v>
      </c>
      <c r="J15" s="58" t="n">
        <v>1152</v>
      </c>
      <c r="K15" s="58" t="n">
        <v>880</v>
      </c>
      <c r="L15" s="58" t="n">
        <f aca="false">48+1016</f>
        <v>1064</v>
      </c>
      <c r="M15" s="58"/>
      <c r="N15" s="57"/>
      <c r="O15" s="58" t="n">
        <v>952</v>
      </c>
      <c r="P15" s="58" t="n">
        <v>904</v>
      </c>
      <c r="Q15" s="58" t="n">
        <v>906</v>
      </c>
      <c r="R15" s="70"/>
      <c r="S15" s="58" t="n">
        <v>1003</v>
      </c>
      <c r="T15" s="59" t="n">
        <f aca="false">SUM(D15:S15)</f>
        <v>12614</v>
      </c>
      <c r="U15" s="59" t="n">
        <f aca="false">C15*(COUNT(D15:S15))</f>
        <v>0</v>
      </c>
      <c r="V15" s="59" t="n">
        <f aca="false">SUM(T15:U15)</f>
        <v>12614</v>
      </c>
      <c r="W15" s="60" t="n">
        <f aca="false">(AVERAGE(D15:S15)/6)</f>
        <v>161.717948717949</v>
      </c>
      <c r="X15" s="61" t="n">
        <f aca="false">DQ15</f>
        <v>12614</v>
      </c>
      <c r="Y15" s="62" t="n">
        <f aca="false">DR15</f>
        <v>161.717948717949</v>
      </c>
      <c r="Z15" s="63" t="n">
        <v>11</v>
      </c>
      <c r="AA15" s="64" t="s">
        <v>38</v>
      </c>
      <c r="AB15" s="65" t="n">
        <v>0</v>
      </c>
      <c r="AC15" s="66" t="n">
        <v>168</v>
      </c>
      <c r="AD15" s="58" t="n">
        <f aca="false">168+8</f>
        <v>176</v>
      </c>
      <c r="AE15" s="58" t="n">
        <v>170</v>
      </c>
      <c r="AF15" s="58" t="n">
        <v>188</v>
      </c>
      <c r="AG15" s="58" t="n">
        <f aca="false">183+8</f>
        <v>191</v>
      </c>
      <c r="AH15" s="67" t="n">
        <f aca="false">163+8</f>
        <v>171</v>
      </c>
      <c r="AI15" s="66" t="n">
        <f aca="false">134+8</f>
        <v>142</v>
      </c>
      <c r="AJ15" s="58" t="n">
        <f aca="false">254+8</f>
        <v>262</v>
      </c>
      <c r="AK15" s="58" t="n">
        <v>209</v>
      </c>
      <c r="AL15" s="58" t="n">
        <f aca="false">166+8</f>
        <v>174</v>
      </c>
      <c r="AM15" s="58" t="n">
        <f aca="false">169+8</f>
        <v>177</v>
      </c>
      <c r="AN15" s="67" t="n">
        <v>188</v>
      </c>
      <c r="AO15" s="66" t="n">
        <v>168</v>
      </c>
      <c r="AP15" s="58" t="n">
        <v>182</v>
      </c>
      <c r="AQ15" s="58" t="n">
        <v>130</v>
      </c>
      <c r="AR15" s="58" t="n">
        <v>134</v>
      </c>
      <c r="AS15" s="58" t="n">
        <v>191</v>
      </c>
      <c r="AT15" s="67" t="n">
        <v>186</v>
      </c>
      <c r="AU15" s="71"/>
      <c r="AV15" s="70"/>
      <c r="AW15" s="70"/>
      <c r="AX15" s="70"/>
      <c r="AY15" s="70"/>
      <c r="AZ15" s="72"/>
      <c r="BA15" s="66" t="n">
        <v>166</v>
      </c>
      <c r="BB15" s="58" t="n">
        <v>157</v>
      </c>
      <c r="BC15" s="58" t="n">
        <v>176</v>
      </c>
      <c r="BD15" s="58" t="n">
        <v>153</v>
      </c>
      <c r="BE15" s="58" t="n">
        <v>180</v>
      </c>
      <c r="BF15" s="67" t="n">
        <v>169</v>
      </c>
      <c r="BG15" s="66" t="n">
        <v>181</v>
      </c>
      <c r="BH15" s="58" t="n">
        <v>150</v>
      </c>
      <c r="BI15" s="58" t="n">
        <v>163</v>
      </c>
      <c r="BJ15" s="58" t="n">
        <v>180</v>
      </c>
      <c r="BK15" s="58" t="n">
        <v>166</v>
      </c>
      <c r="BL15" s="67" t="n">
        <v>128</v>
      </c>
      <c r="BM15" s="66" t="n">
        <v>233</v>
      </c>
      <c r="BN15" s="58" t="n">
        <v>168</v>
      </c>
      <c r="BO15" s="58" t="n">
        <v>119</v>
      </c>
      <c r="BP15" s="58" t="n">
        <v>162</v>
      </c>
      <c r="BQ15" s="58" t="n">
        <v>149</v>
      </c>
      <c r="BR15" s="67" t="n">
        <v>172</v>
      </c>
      <c r="BS15" s="66" t="n">
        <v>134</v>
      </c>
      <c r="BT15" s="58" t="n">
        <v>166</v>
      </c>
      <c r="BU15" s="58" t="n">
        <v>202</v>
      </c>
      <c r="BV15" s="58" t="n">
        <v>152</v>
      </c>
      <c r="BW15" s="58" t="n">
        <v>147</v>
      </c>
      <c r="BX15" s="67" t="n">
        <v>151</v>
      </c>
      <c r="BY15" s="66" t="n">
        <v>157</v>
      </c>
      <c r="BZ15" s="58" t="n">
        <v>187</v>
      </c>
      <c r="CA15" s="58" t="n">
        <v>181</v>
      </c>
      <c r="CB15" s="58" t="n">
        <v>136</v>
      </c>
      <c r="CC15" s="58" t="n">
        <v>172</v>
      </c>
      <c r="CD15" s="67" t="n">
        <v>177</v>
      </c>
      <c r="CE15" s="66" t="n">
        <v>152</v>
      </c>
      <c r="CF15" s="58" t="n">
        <v>154</v>
      </c>
      <c r="CG15" s="58" t="n">
        <v>151</v>
      </c>
      <c r="CH15" s="58" t="n">
        <v>119</v>
      </c>
      <c r="CI15" s="58" t="n">
        <v>133</v>
      </c>
      <c r="CJ15" s="67" t="n">
        <v>130</v>
      </c>
      <c r="CK15" s="66" t="n">
        <v>124</v>
      </c>
      <c r="CL15" s="58" t="n">
        <v>145</v>
      </c>
      <c r="CM15" s="58" t="n">
        <v>148</v>
      </c>
      <c r="CN15" s="58" t="n">
        <v>184</v>
      </c>
      <c r="CO15" s="58" t="n">
        <v>157</v>
      </c>
      <c r="CP15" s="67" t="n">
        <v>122</v>
      </c>
      <c r="CQ15" s="66" t="n">
        <v>147</v>
      </c>
      <c r="CR15" s="58" t="n">
        <v>110</v>
      </c>
      <c r="CS15" s="58" t="n">
        <v>168</v>
      </c>
      <c r="CT15" s="58" t="n">
        <v>183</v>
      </c>
      <c r="CU15" s="58" t="n">
        <v>156</v>
      </c>
      <c r="CV15" s="67" t="n">
        <v>140</v>
      </c>
      <c r="CW15" s="66" t="n">
        <v>151</v>
      </c>
      <c r="CX15" s="58" t="n">
        <v>139</v>
      </c>
      <c r="CY15" s="58" t="n">
        <v>111</v>
      </c>
      <c r="CZ15" s="58" t="n">
        <v>192</v>
      </c>
      <c r="DA15" s="58" t="n">
        <v>171</v>
      </c>
      <c r="DB15" s="67" t="n">
        <v>142</v>
      </c>
      <c r="DC15" s="66" t="n">
        <v>164</v>
      </c>
      <c r="DD15" s="58" t="n">
        <v>138</v>
      </c>
      <c r="DE15" s="58" t="n">
        <v>168</v>
      </c>
      <c r="DF15" s="58" t="n">
        <v>177</v>
      </c>
      <c r="DG15" s="58" t="n">
        <v>182</v>
      </c>
      <c r="DH15" s="67" t="n">
        <v>115</v>
      </c>
      <c r="DI15" s="66"/>
      <c r="DJ15" s="58"/>
      <c r="DK15" s="58"/>
      <c r="DL15" s="58"/>
      <c r="DM15" s="58"/>
      <c r="DN15" s="67"/>
      <c r="DO15" s="59" t="n">
        <f aca="false">SUM(AC15:DN15)</f>
        <v>12614</v>
      </c>
      <c r="DP15" s="59" t="n">
        <f aca="false">AB15*(COUNT(AC15:DN15))</f>
        <v>0</v>
      </c>
      <c r="DQ15" s="59" t="n">
        <f aca="false">SUM(DO15:DP15)</f>
        <v>12614</v>
      </c>
      <c r="DR15" s="60" t="n">
        <f aca="false">(AVERAGE(AC15:DN15))</f>
        <v>161.717948717949</v>
      </c>
      <c r="DS15" s="68" t="str">
        <f aca="false">AA15</f>
        <v>Valdemārs Vaivads</v>
      </c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7.35" hidden="false" customHeight="false" outlineLevel="0" collapsed="false">
      <c r="A16" s="54" t="n">
        <v>12</v>
      </c>
      <c r="B16" s="55" t="s">
        <v>39</v>
      </c>
      <c r="C16" s="56" t="n">
        <v>0</v>
      </c>
      <c r="D16" s="58" t="n">
        <v>1258</v>
      </c>
      <c r="E16" s="58" t="n">
        <v>1219</v>
      </c>
      <c r="F16" s="58" t="n">
        <v>1156</v>
      </c>
      <c r="G16" s="58" t="n">
        <v>1071</v>
      </c>
      <c r="H16" s="58" t="n">
        <v>1206</v>
      </c>
      <c r="I16" s="58" t="n">
        <v>1187</v>
      </c>
      <c r="J16" s="58" t="n">
        <v>1167</v>
      </c>
      <c r="K16" s="58" t="n">
        <v>1143</v>
      </c>
      <c r="L16" s="58" t="n">
        <v>1199</v>
      </c>
      <c r="M16" s="58" t="n">
        <v>1250</v>
      </c>
      <c r="N16" s="58" t="n">
        <v>1289</v>
      </c>
      <c r="O16" s="57"/>
      <c r="P16" s="58" t="n">
        <v>1271</v>
      </c>
      <c r="Q16" s="58" t="n">
        <v>1224</v>
      </c>
      <c r="R16" s="58" t="n">
        <v>1236</v>
      </c>
      <c r="S16" s="58" t="n">
        <v>1199</v>
      </c>
      <c r="T16" s="59" t="n">
        <f aca="false">SUM(D16:S16)</f>
        <v>18075</v>
      </c>
      <c r="U16" s="59" t="n">
        <f aca="false">C16*(COUNT(D16:S16))</f>
        <v>0</v>
      </c>
      <c r="V16" s="59" t="n">
        <f aca="false">SUM(T16:U16)</f>
        <v>18075</v>
      </c>
      <c r="W16" s="60" t="n">
        <f aca="false">(AVERAGE(D16:S16)/6)</f>
        <v>200.833333333333</v>
      </c>
      <c r="X16" s="61" t="n">
        <f aca="false">DQ16</f>
        <v>18075</v>
      </c>
      <c r="Y16" s="62" t="n">
        <f aca="false">DR16</f>
        <v>200.833333333333</v>
      </c>
      <c r="Z16" s="63" t="n">
        <v>12</v>
      </c>
      <c r="AA16" s="64" t="s">
        <v>39</v>
      </c>
      <c r="AB16" s="65" t="n">
        <v>0</v>
      </c>
      <c r="AC16" s="66" t="n">
        <v>190</v>
      </c>
      <c r="AD16" s="58" t="n">
        <v>192</v>
      </c>
      <c r="AE16" s="58" t="n">
        <v>191</v>
      </c>
      <c r="AF16" s="58" t="n">
        <v>178</v>
      </c>
      <c r="AG16" s="58" t="n">
        <v>179</v>
      </c>
      <c r="AH16" s="67" t="n">
        <v>213</v>
      </c>
      <c r="AI16" s="66" t="n">
        <v>172</v>
      </c>
      <c r="AJ16" s="58" t="n">
        <v>167</v>
      </c>
      <c r="AK16" s="58" t="n">
        <v>185</v>
      </c>
      <c r="AL16" s="58" t="n">
        <v>185</v>
      </c>
      <c r="AM16" s="58" t="n">
        <v>180</v>
      </c>
      <c r="AN16" s="67" t="n">
        <v>182</v>
      </c>
      <c r="AO16" s="66" t="n">
        <v>173</v>
      </c>
      <c r="AP16" s="58" t="n">
        <v>212</v>
      </c>
      <c r="AQ16" s="58" t="n">
        <v>201</v>
      </c>
      <c r="AR16" s="58" t="n">
        <v>214</v>
      </c>
      <c r="AS16" s="58" t="n">
        <v>226</v>
      </c>
      <c r="AT16" s="67" t="n">
        <v>224</v>
      </c>
      <c r="AU16" s="66" t="n">
        <v>172</v>
      </c>
      <c r="AV16" s="58" t="n">
        <v>190</v>
      </c>
      <c r="AW16" s="58" t="n">
        <v>202</v>
      </c>
      <c r="AX16" s="58" t="n">
        <v>203</v>
      </c>
      <c r="AY16" s="58" t="n">
        <v>219</v>
      </c>
      <c r="AZ16" s="67" t="n">
        <v>238</v>
      </c>
      <c r="BA16" s="66" t="n">
        <v>191</v>
      </c>
      <c r="BB16" s="58" t="n">
        <v>191</v>
      </c>
      <c r="BC16" s="58" t="n">
        <v>192</v>
      </c>
      <c r="BD16" s="58" t="n">
        <v>236</v>
      </c>
      <c r="BE16" s="58" t="n">
        <v>205</v>
      </c>
      <c r="BF16" s="67" t="n">
        <v>204</v>
      </c>
      <c r="BG16" s="66" t="n">
        <v>149</v>
      </c>
      <c r="BH16" s="58" t="n">
        <v>235</v>
      </c>
      <c r="BI16" s="58" t="n">
        <v>258</v>
      </c>
      <c r="BJ16" s="58" t="n">
        <v>175</v>
      </c>
      <c r="BK16" s="58" t="n">
        <v>235</v>
      </c>
      <c r="BL16" s="67" t="n">
        <v>219</v>
      </c>
      <c r="BM16" s="66" t="n">
        <v>191</v>
      </c>
      <c r="BN16" s="58" t="n">
        <v>215</v>
      </c>
      <c r="BO16" s="58" t="n">
        <v>211</v>
      </c>
      <c r="BP16" s="58" t="n">
        <v>179</v>
      </c>
      <c r="BQ16" s="58" t="n">
        <v>190</v>
      </c>
      <c r="BR16" s="67" t="n">
        <v>170</v>
      </c>
      <c r="BS16" s="66" t="n">
        <v>257</v>
      </c>
      <c r="BT16" s="58" t="n">
        <v>236</v>
      </c>
      <c r="BU16" s="58" t="n">
        <v>184</v>
      </c>
      <c r="BV16" s="58" t="n">
        <v>206</v>
      </c>
      <c r="BW16" s="58" t="n">
        <v>192</v>
      </c>
      <c r="BX16" s="67" t="n">
        <v>214</v>
      </c>
      <c r="BY16" s="66" t="n">
        <v>150</v>
      </c>
      <c r="BZ16" s="58" t="n">
        <v>177</v>
      </c>
      <c r="CA16" s="58" t="n">
        <v>224</v>
      </c>
      <c r="CB16" s="58" t="n">
        <v>181</v>
      </c>
      <c r="CC16" s="58" t="n">
        <v>223</v>
      </c>
      <c r="CD16" s="67" t="n">
        <v>244</v>
      </c>
      <c r="CE16" s="66" t="n">
        <v>192</v>
      </c>
      <c r="CF16" s="58" t="n">
        <v>236</v>
      </c>
      <c r="CG16" s="58" t="n">
        <v>211</v>
      </c>
      <c r="CH16" s="58" t="n">
        <v>186</v>
      </c>
      <c r="CI16" s="58" t="n">
        <v>166</v>
      </c>
      <c r="CJ16" s="67" t="n">
        <v>176</v>
      </c>
      <c r="CK16" s="66" t="n">
        <v>168</v>
      </c>
      <c r="CL16" s="58" t="n">
        <v>191</v>
      </c>
      <c r="CM16" s="58" t="n">
        <v>203</v>
      </c>
      <c r="CN16" s="58" t="n">
        <v>212</v>
      </c>
      <c r="CO16" s="58" t="n">
        <v>248</v>
      </c>
      <c r="CP16" s="67" t="n">
        <v>184</v>
      </c>
      <c r="CQ16" s="66" t="n">
        <v>200</v>
      </c>
      <c r="CR16" s="58" t="n">
        <v>182</v>
      </c>
      <c r="CS16" s="58" t="n">
        <v>193</v>
      </c>
      <c r="CT16" s="58" t="n">
        <v>228</v>
      </c>
      <c r="CU16" s="58" t="n">
        <v>194</v>
      </c>
      <c r="CV16" s="67" t="n">
        <v>202</v>
      </c>
      <c r="CW16" s="66" t="n">
        <v>211</v>
      </c>
      <c r="CX16" s="58" t="n">
        <v>205</v>
      </c>
      <c r="CY16" s="58" t="n">
        <v>198</v>
      </c>
      <c r="CZ16" s="58" t="n">
        <v>182</v>
      </c>
      <c r="DA16" s="58" t="n">
        <v>235</v>
      </c>
      <c r="DB16" s="67" t="n">
        <v>205</v>
      </c>
      <c r="DC16" s="66" t="n">
        <v>203</v>
      </c>
      <c r="DD16" s="58" t="n">
        <v>264</v>
      </c>
      <c r="DE16" s="58" t="n">
        <v>192</v>
      </c>
      <c r="DF16" s="58" t="n">
        <v>175</v>
      </c>
      <c r="DG16" s="58" t="n">
        <v>226</v>
      </c>
      <c r="DH16" s="67" t="n">
        <v>198</v>
      </c>
      <c r="DI16" s="66" t="n">
        <v>174</v>
      </c>
      <c r="DJ16" s="58" t="n">
        <v>214</v>
      </c>
      <c r="DK16" s="58" t="n">
        <v>183</v>
      </c>
      <c r="DL16" s="58" t="n">
        <v>232</v>
      </c>
      <c r="DM16" s="58" t="n">
        <v>182</v>
      </c>
      <c r="DN16" s="67" t="n">
        <v>202</v>
      </c>
      <c r="DO16" s="59" t="n">
        <f aca="false">SUM(AC16:DN16)</f>
        <v>18075</v>
      </c>
      <c r="DP16" s="59" t="n">
        <f aca="false">AB16*(COUNT(AC16:DN16))</f>
        <v>0</v>
      </c>
      <c r="DQ16" s="59" t="n">
        <f aca="false">SUM(DO16:DP16)</f>
        <v>18075</v>
      </c>
      <c r="DR16" s="60" t="n">
        <f aca="false">(AVERAGE(AC16:DN16))</f>
        <v>200.833333333333</v>
      </c>
      <c r="DS16" s="68" t="str">
        <f aca="false">AA16</f>
        <v>Maksims Gerasimenko</v>
      </c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7.35" hidden="false" customHeight="false" outlineLevel="0" collapsed="false">
      <c r="A17" s="54" t="n">
        <v>13</v>
      </c>
      <c r="B17" s="55" t="s">
        <v>40</v>
      </c>
      <c r="C17" s="56" t="n">
        <v>0</v>
      </c>
      <c r="D17" s="58" t="n">
        <v>1182</v>
      </c>
      <c r="E17" s="58" t="n">
        <v>1182</v>
      </c>
      <c r="F17" s="58" t="n">
        <v>1055</v>
      </c>
      <c r="G17" s="58" t="n">
        <v>1277</v>
      </c>
      <c r="H17" s="58" t="n">
        <v>1267</v>
      </c>
      <c r="I17" s="58" t="n">
        <v>1124</v>
      </c>
      <c r="J17" s="58" t="n">
        <v>1208</v>
      </c>
      <c r="K17" s="58" t="n">
        <v>1187</v>
      </c>
      <c r="L17" s="58" t="n">
        <v>1112</v>
      </c>
      <c r="M17" s="58" t="n">
        <v>1287</v>
      </c>
      <c r="N17" s="58" t="n">
        <v>1165</v>
      </c>
      <c r="O17" s="58" t="n">
        <v>1325</v>
      </c>
      <c r="P17" s="57"/>
      <c r="Q17" s="58" t="n">
        <v>1159</v>
      </c>
      <c r="R17" s="58" t="n">
        <v>1117</v>
      </c>
      <c r="S17" s="58" t="n">
        <v>1279</v>
      </c>
      <c r="T17" s="59" t="n">
        <f aca="false">SUM(D17:S17)</f>
        <v>17926</v>
      </c>
      <c r="U17" s="59" t="n">
        <f aca="false">C17*(COUNT(D17:S17))</f>
        <v>0</v>
      </c>
      <c r="V17" s="59" t="n">
        <f aca="false">SUM(T17:U17)</f>
        <v>17926</v>
      </c>
      <c r="W17" s="60" t="n">
        <f aca="false">(AVERAGE(D17:S17)/6)</f>
        <v>199.177777777778</v>
      </c>
      <c r="X17" s="61" t="n">
        <f aca="false">DQ17</f>
        <v>17926</v>
      </c>
      <c r="Y17" s="62" t="n">
        <f aca="false">DR17</f>
        <v>199.177777777778</v>
      </c>
      <c r="Z17" s="63" t="n">
        <v>13</v>
      </c>
      <c r="AA17" s="64" t="s">
        <v>40</v>
      </c>
      <c r="AB17" s="65" t="n">
        <v>0</v>
      </c>
      <c r="AC17" s="66" t="n">
        <v>221</v>
      </c>
      <c r="AD17" s="58" t="n">
        <v>193</v>
      </c>
      <c r="AE17" s="58" t="n">
        <v>182</v>
      </c>
      <c r="AF17" s="58" t="n">
        <v>180</v>
      </c>
      <c r="AG17" s="58" t="n">
        <v>180</v>
      </c>
      <c r="AH17" s="67" t="n">
        <v>226</v>
      </c>
      <c r="AI17" s="66" t="n">
        <v>193</v>
      </c>
      <c r="AJ17" s="58" t="n">
        <v>192</v>
      </c>
      <c r="AK17" s="58" t="n">
        <v>193</v>
      </c>
      <c r="AL17" s="58" t="n">
        <v>192</v>
      </c>
      <c r="AM17" s="58" t="n">
        <v>189</v>
      </c>
      <c r="AN17" s="67" t="n">
        <v>158</v>
      </c>
      <c r="AO17" s="66" t="n">
        <v>158</v>
      </c>
      <c r="AP17" s="58" t="n">
        <v>169</v>
      </c>
      <c r="AQ17" s="58" t="n">
        <v>205</v>
      </c>
      <c r="AR17" s="58" t="n">
        <v>190</v>
      </c>
      <c r="AS17" s="58" t="n">
        <v>212</v>
      </c>
      <c r="AT17" s="67" t="n">
        <v>178</v>
      </c>
      <c r="AU17" s="66" t="n">
        <v>198</v>
      </c>
      <c r="AV17" s="58" t="n">
        <v>148</v>
      </c>
      <c r="AW17" s="58" t="n">
        <v>205</v>
      </c>
      <c r="AX17" s="58" t="n">
        <v>196</v>
      </c>
      <c r="AY17" s="58" t="n">
        <v>246</v>
      </c>
      <c r="AZ17" s="67" t="n">
        <v>215</v>
      </c>
      <c r="BA17" s="66" t="n">
        <v>180</v>
      </c>
      <c r="BB17" s="58" t="n">
        <v>245</v>
      </c>
      <c r="BC17" s="58" t="n">
        <v>224</v>
      </c>
      <c r="BD17" s="58" t="n">
        <v>288</v>
      </c>
      <c r="BE17" s="58" t="n">
        <v>169</v>
      </c>
      <c r="BF17" s="67" t="n">
        <v>173</v>
      </c>
      <c r="BG17" s="66" t="n">
        <v>249</v>
      </c>
      <c r="BH17" s="58" t="n">
        <v>151</v>
      </c>
      <c r="BI17" s="58" t="n">
        <v>236</v>
      </c>
      <c r="BJ17" s="58" t="n">
        <v>248</v>
      </c>
      <c r="BK17" s="58" t="n">
        <v>264</v>
      </c>
      <c r="BL17" s="67" t="n">
        <v>177</v>
      </c>
      <c r="BM17" s="66" t="n">
        <v>198</v>
      </c>
      <c r="BN17" s="58" t="n">
        <v>192</v>
      </c>
      <c r="BO17" s="58" t="n">
        <v>227</v>
      </c>
      <c r="BP17" s="58" t="n">
        <v>235</v>
      </c>
      <c r="BQ17" s="58" t="n">
        <v>236</v>
      </c>
      <c r="BR17" s="67" t="n">
        <v>179</v>
      </c>
      <c r="BS17" s="66" t="n">
        <v>193</v>
      </c>
      <c r="BT17" s="58" t="n">
        <v>190</v>
      </c>
      <c r="BU17" s="58" t="n">
        <v>157</v>
      </c>
      <c r="BV17" s="58" t="n">
        <v>188</v>
      </c>
      <c r="BW17" s="58" t="n">
        <v>199</v>
      </c>
      <c r="BX17" s="67" t="n">
        <v>197</v>
      </c>
      <c r="BY17" s="66" t="n">
        <v>171</v>
      </c>
      <c r="BZ17" s="58" t="n">
        <v>147</v>
      </c>
      <c r="CA17" s="58" t="n">
        <v>191</v>
      </c>
      <c r="CB17" s="58" t="n">
        <v>182</v>
      </c>
      <c r="CC17" s="58" t="n">
        <v>192</v>
      </c>
      <c r="CD17" s="67" t="n">
        <v>172</v>
      </c>
      <c r="CE17" s="66" t="n">
        <v>213</v>
      </c>
      <c r="CF17" s="58" t="n">
        <v>206</v>
      </c>
      <c r="CG17" s="58" t="n">
        <v>196</v>
      </c>
      <c r="CH17" s="58" t="n">
        <v>214</v>
      </c>
      <c r="CI17" s="58" t="n">
        <v>163</v>
      </c>
      <c r="CJ17" s="67" t="n">
        <v>167</v>
      </c>
      <c r="CK17" s="66" t="n">
        <v>191</v>
      </c>
      <c r="CL17" s="58" t="n">
        <v>246</v>
      </c>
      <c r="CM17" s="58" t="n">
        <v>199</v>
      </c>
      <c r="CN17" s="58" t="n">
        <v>191</v>
      </c>
      <c r="CO17" s="58" t="n">
        <v>225</v>
      </c>
      <c r="CP17" s="67" t="n">
        <v>235</v>
      </c>
      <c r="CQ17" s="66" t="n">
        <v>161</v>
      </c>
      <c r="CR17" s="58" t="n">
        <v>174</v>
      </c>
      <c r="CS17" s="58" t="n">
        <v>179</v>
      </c>
      <c r="CT17" s="58" t="n">
        <v>238</v>
      </c>
      <c r="CU17" s="58" t="n">
        <v>213</v>
      </c>
      <c r="CV17" s="67" t="n">
        <v>200</v>
      </c>
      <c r="CW17" s="66" t="n">
        <v>173</v>
      </c>
      <c r="CX17" s="58" t="n">
        <v>191</v>
      </c>
      <c r="CY17" s="58" t="n">
        <v>233</v>
      </c>
      <c r="CZ17" s="58" t="n">
        <v>204</v>
      </c>
      <c r="DA17" s="58" t="n">
        <v>208</v>
      </c>
      <c r="DB17" s="67" t="n">
        <v>178</v>
      </c>
      <c r="DC17" s="66" t="n">
        <v>205</v>
      </c>
      <c r="DD17" s="58" t="n">
        <v>203</v>
      </c>
      <c r="DE17" s="58" t="n">
        <v>210</v>
      </c>
      <c r="DF17" s="58" t="n">
        <v>195</v>
      </c>
      <c r="DG17" s="58" t="n">
        <v>248</v>
      </c>
      <c r="DH17" s="67" t="n">
        <v>216</v>
      </c>
      <c r="DI17" s="66" t="n">
        <v>236</v>
      </c>
      <c r="DJ17" s="58" t="n">
        <v>156</v>
      </c>
      <c r="DK17" s="58" t="n">
        <v>211</v>
      </c>
      <c r="DL17" s="58" t="n">
        <v>191</v>
      </c>
      <c r="DM17" s="58" t="n">
        <v>217</v>
      </c>
      <c r="DN17" s="67" t="n">
        <v>171</v>
      </c>
      <c r="DO17" s="59" t="n">
        <f aca="false">SUM(AC17:DN17)</f>
        <v>17926</v>
      </c>
      <c r="DP17" s="59" t="n">
        <f aca="false">AB17*(COUNT(AC17:DN17))</f>
        <v>0</v>
      </c>
      <c r="DQ17" s="59" t="n">
        <f aca="false">SUM(DO17:DP17)</f>
        <v>17926</v>
      </c>
      <c r="DR17" s="60" t="n">
        <f aca="false">(AVERAGE(AC17:DN17))</f>
        <v>199.177777777778</v>
      </c>
      <c r="DS17" s="68" t="str">
        <f aca="false">AA17</f>
        <v>Māris Dukurs</v>
      </c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7.35" hidden="false" customHeight="false" outlineLevel="0" collapsed="false">
      <c r="A18" s="54" t="n">
        <v>14</v>
      </c>
      <c r="B18" s="55" t="s">
        <v>41</v>
      </c>
      <c r="C18" s="56" t="n">
        <v>0</v>
      </c>
      <c r="D18" s="58" t="n">
        <v>1253</v>
      </c>
      <c r="E18" s="58" t="n">
        <v>1181</v>
      </c>
      <c r="F18" s="58" t="n">
        <v>1254</v>
      </c>
      <c r="G18" s="58" t="n">
        <v>1205</v>
      </c>
      <c r="H18" s="58" t="n">
        <v>1247</v>
      </c>
      <c r="I18" s="58" t="n">
        <v>1230</v>
      </c>
      <c r="J18" s="58" t="n">
        <v>1302</v>
      </c>
      <c r="K18" s="58" t="n">
        <v>1258</v>
      </c>
      <c r="L18" s="58" t="n">
        <v>1241</v>
      </c>
      <c r="M18" s="58" t="n">
        <v>1184</v>
      </c>
      <c r="N18" s="58" t="n">
        <v>1308</v>
      </c>
      <c r="O18" s="58" t="n">
        <v>1172</v>
      </c>
      <c r="P18" s="58" t="n">
        <v>1311</v>
      </c>
      <c r="Q18" s="57"/>
      <c r="R18" s="58" t="n">
        <v>1255</v>
      </c>
      <c r="S18" s="58" t="n">
        <v>1184</v>
      </c>
      <c r="T18" s="59" t="n">
        <f aca="false">SUM(D18:S18)</f>
        <v>18585</v>
      </c>
      <c r="U18" s="59" t="n">
        <f aca="false">C18*(COUNT(D18:S18))</f>
        <v>0</v>
      </c>
      <c r="V18" s="59" t="n">
        <f aca="false">SUM(T18:U18)</f>
        <v>18585</v>
      </c>
      <c r="W18" s="60" t="n">
        <f aca="false">(AVERAGE(D18:S18)/6)</f>
        <v>206.5</v>
      </c>
      <c r="X18" s="61" t="n">
        <f aca="false">DQ18</f>
        <v>18585</v>
      </c>
      <c r="Y18" s="62" t="n">
        <f aca="false">DR18</f>
        <v>206.5</v>
      </c>
      <c r="Z18" s="63" t="n">
        <v>14</v>
      </c>
      <c r="AA18" s="64" t="s">
        <v>41</v>
      </c>
      <c r="AB18" s="65" t="n">
        <v>0</v>
      </c>
      <c r="AC18" s="66" t="n">
        <v>205</v>
      </c>
      <c r="AD18" s="58" t="n">
        <v>256</v>
      </c>
      <c r="AE18" s="58" t="n">
        <v>199</v>
      </c>
      <c r="AF18" s="58" t="n">
        <v>162</v>
      </c>
      <c r="AG18" s="58" t="n">
        <v>232</v>
      </c>
      <c r="AH18" s="67" t="n">
        <v>193</v>
      </c>
      <c r="AI18" s="66" t="n">
        <v>216</v>
      </c>
      <c r="AJ18" s="58" t="n">
        <v>173</v>
      </c>
      <c r="AK18" s="58" t="n">
        <v>194</v>
      </c>
      <c r="AL18" s="58" t="n">
        <v>193</v>
      </c>
      <c r="AM18" s="58" t="n">
        <v>231</v>
      </c>
      <c r="AN18" s="67" t="n">
        <v>223</v>
      </c>
      <c r="AO18" s="66" t="n">
        <v>182</v>
      </c>
      <c r="AP18" s="58" t="n">
        <v>192</v>
      </c>
      <c r="AQ18" s="58" t="n">
        <v>185</v>
      </c>
      <c r="AR18" s="58" t="n">
        <v>197</v>
      </c>
      <c r="AS18" s="58" t="n">
        <v>214</v>
      </c>
      <c r="AT18" s="67" t="n">
        <v>214</v>
      </c>
      <c r="AU18" s="66" t="n">
        <v>245</v>
      </c>
      <c r="AV18" s="58" t="n">
        <v>193</v>
      </c>
      <c r="AW18" s="58" t="n">
        <v>183</v>
      </c>
      <c r="AX18" s="58" t="n">
        <v>210</v>
      </c>
      <c r="AY18" s="58" t="n">
        <v>163</v>
      </c>
      <c r="AZ18" s="67" t="n">
        <v>178</v>
      </c>
      <c r="BA18" s="66" t="n">
        <v>208</v>
      </c>
      <c r="BB18" s="58" t="n">
        <v>204</v>
      </c>
      <c r="BC18" s="58" t="n">
        <v>235</v>
      </c>
      <c r="BD18" s="58" t="n">
        <v>233</v>
      </c>
      <c r="BE18" s="58" t="n">
        <v>224</v>
      </c>
      <c r="BF18" s="67" t="n">
        <v>198</v>
      </c>
      <c r="BG18" s="66" t="n">
        <v>269</v>
      </c>
      <c r="BH18" s="58" t="n">
        <v>237</v>
      </c>
      <c r="BI18" s="58" t="n">
        <v>212</v>
      </c>
      <c r="BJ18" s="58" t="n">
        <v>179</v>
      </c>
      <c r="BK18" s="58" t="n">
        <v>158</v>
      </c>
      <c r="BL18" s="67" t="n">
        <v>198</v>
      </c>
      <c r="BM18" s="66" t="n">
        <v>197</v>
      </c>
      <c r="BN18" s="58" t="n">
        <v>235</v>
      </c>
      <c r="BO18" s="58" t="n">
        <v>203</v>
      </c>
      <c r="BP18" s="58" t="n">
        <v>181</v>
      </c>
      <c r="BQ18" s="58" t="n">
        <v>244</v>
      </c>
      <c r="BR18" s="67" t="n">
        <v>195</v>
      </c>
      <c r="BS18" s="66" t="n">
        <v>216</v>
      </c>
      <c r="BT18" s="58" t="n">
        <v>245</v>
      </c>
      <c r="BU18" s="58" t="n">
        <v>246</v>
      </c>
      <c r="BV18" s="58" t="n">
        <v>225</v>
      </c>
      <c r="BW18" s="58" t="n">
        <v>182</v>
      </c>
      <c r="BX18" s="67" t="n">
        <v>127</v>
      </c>
      <c r="BY18" s="66" t="n">
        <v>151</v>
      </c>
      <c r="BZ18" s="58" t="n">
        <v>214</v>
      </c>
      <c r="CA18" s="58" t="n">
        <v>189</v>
      </c>
      <c r="CB18" s="58" t="n">
        <v>206</v>
      </c>
      <c r="CC18" s="58" t="n">
        <v>202</v>
      </c>
      <c r="CD18" s="67" t="n">
        <v>222</v>
      </c>
      <c r="CE18" s="66" t="n">
        <v>257</v>
      </c>
      <c r="CF18" s="58" t="n">
        <v>190</v>
      </c>
      <c r="CG18" s="58" t="n">
        <v>216</v>
      </c>
      <c r="CH18" s="58" t="n">
        <v>237</v>
      </c>
      <c r="CI18" s="58" t="n">
        <v>188</v>
      </c>
      <c r="CJ18" s="67" t="n">
        <v>223</v>
      </c>
      <c r="CK18" s="66" t="n">
        <v>190</v>
      </c>
      <c r="CL18" s="58" t="n">
        <v>184</v>
      </c>
      <c r="CM18" s="58" t="n">
        <v>220</v>
      </c>
      <c r="CN18" s="58" t="n">
        <v>233</v>
      </c>
      <c r="CO18" s="58" t="n">
        <v>194</v>
      </c>
      <c r="CP18" s="67" t="n">
        <v>233</v>
      </c>
      <c r="CQ18" s="66" t="n">
        <v>156</v>
      </c>
      <c r="CR18" s="58" t="n">
        <v>247</v>
      </c>
      <c r="CS18" s="58" t="n">
        <v>256</v>
      </c>
      <c r="CT18" s="58" t="n">
        <v>194</v>
      </c>
      <c r="CU18" s="58" t="n">
        <v>224</v>
      </c>
      <c r="CV18" s="67" t="n">
        <v>181</v>
      </c>
      <c r="CW18" s="66" t="n">
        <v>188</v>
      </c>
      <c r="CX18" s="58" t="n">
        <v>178</v>
      </c>
      <c r="CY18" s="58" t="n">
        <v>190</v>
      </c>
      <c r="CZ18" s="58" t="n">
        <v>267</v>
      </c>
      <c r="DA18" s="58" t="n">
        <v>147</v>
      </c>
      <c r="DB18" s="67" t="n">
        <v>211</v>
      </c>
      <c r="DC18" s="66" t="n">
        <v>219</v>
      </c>
      <c r="DD18" s="58" t="n">
        <v>258</v>
      </c>
      <c r="DE18" s="58" t="n">
        <v>211</v>
      </c>
      <c r="DF18" s="58" t="n">
        <v>234</v>
      </c>
      <c r="DG18" s="58" t="n">
        <v>214</v>
      </c>
      <c r="DH18" s="67" t="n">
        <v>172</v>
      </c>
      <c r="DI18" s="66" t="n">
        <v>226</v>
      </c>
      <c r="DJ18" s="58" t="n">
        <v>247</v>
      </c>
      <c r="DK18" s="58" t="n">
        <v>236</v>
      </c>
      <c r="DL18" s="58" t="n">
        <v>148</v>
      </c>
      <c r="DM18" s="58" t="n">
        <v>170</v>
      </c>
      <c r="DN18" s="67" t="n">
        <v>178</v>
      </c>
      <c r="DO18" s="59" t="n">
        <f aca="false">SUM(AC18:DN18)</f>
        <v>18585</v>
      </c>
      <c r="DP18" s="59" t="n">
        <f aca="false">AB18*(COUNT(AC18:DN18))</f>
        <v>0</v>
      </c>
      <c r="DQ18" s="59" t="n">
        <f aca="false">SUM(DO18:DP18)</f>
        <v>18585</v>
      </c>
      <c r="DR18" s="60" t="n">
        <f aca="false">(AVERAGE(AC18:DN18))</f>
        <v>206.5</v>
      </c>
      <c r="DS18" s="68" t="str">
        <f aca="false">AA18</f>
        <v>Mārtiņš Vilnis</v>
      </c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7.35" hidden="false" customHeight="false" outlineLevel="0" collapsed="false">
      <c r="A19" s="54" t="n">
        <v>15</v>
      </c>
      <c r="B19" s="55" t="s">
        <v>42</v>
      </c>
      <c r="C19" s="56" t="n">
        <v>0</v>
      </c>
      <c r="D19" s="58" t="n">
        <v>1103</v>
      </c>
      <c r="E19" s="58" t="n">
        <v>1176</v>
      </c>
      <c r="F19" s="58" t="n">
        <v>1039</v>
      </c>
      <c r="G19" s="58" t="n">
        <v>1094</v>
      </c>
      <c r="H19" s="58" t="n">
        <v>1086</v>
      </c>
      <c r="I19" s="58" t="n">
        <v>1083</v>
      </c>
      <c r="J19" s="58" t="n">
        <v>1062</v>
      </c>
      <c r="K19" s="58" t="n">
        <v>1115</v>
      </c>
      <c r="L19" s="58" t="n">
        <v>1138</v>
      </c>
      <c r="M19" s="58" t="n">
        <v>1083</v>
      </c>
      <c r="N19" s="58" t="n">
        <f aca="false">160+212+169+140+173+158</f>
        <v>1012</v>
      </c>
      <c r="O19" s="58" t="n">
        <v>1048</v>
      </c>
      <c r="P19" s="58" t="n">
        <v>1088</v>
      </c>
      <c r="Q19" s="58" t="n">
        <v>1030</v>
      </c>
      <c r="R19" s="57"/>
      <c r="S19" s="58" t="n">
        <v>1148</v>
      </c>
      <c r="T19" s="59" t="n">
        <f aca="false">SUM(D19:S19)</f>
        <v>16305</v>
      </c>
      <c r="U19" s="59" t="n">
        <f aca="false">C19*(COUNT(D19:S19))</f>
        <v>0</v>
      </c>
      <c r="V19" s="59" t="n">
        <f aca="false">SUM(T19:U19)</f>
        <v>16305</v>
      </c>
      <c r="W19" s="60" t="n">
        <f aca="false">(AVERAGE(D19:S19)/6)</f>
        <v>181.166666666667</v>
      </c>
      <c r="X19" s="61" t="n">
        <f aca="false">DQ19</f>
        <v>16305</v>
      </c>
      <c r="Y19" s="62" t="n">
        <f aca="false">DR19</f>
        <v>181.166666666667</v>
      </c>
      <c r="Z19" s="63" t="n">
        <v>15</v>
      </c>
      <c r="AA19" s="64" t="s">
        <v>42</v>
      </c>
      <c r="AB19" s="65" t="n">
        <v>0</v>
      </c>
      <c r="AC19" s="66" t="n">
        <v>190</v>
      </c>
      <c r="AD19" s="58" t="n">
        <v>183</v>
      </c>
      <c r="AE19" s="58" t="n">
        <v>204</v>
      </c>
      <c r="AF19" s="58" t="n">
        <v>182</v>
      </c>
      <c r="AG19" s="58" t="n">
        <v>228</v>
      </c>
      <c r="AH19" s="67" t="n">
        <v>189</v>
      </c>
      <c r="AI19" s="66" t="n">
        <v>171</v>
      </c>
      <c r="AJ19" s="58" t="n">
        <v>180</v>
      </c>
      <c r="AK19" s="58" t="n">
        <v>216</v>
      </c>
      <c r="AL19" s="58" t="n">
        <v>179</v>
      </c>
      <c r="AM19" s="58" t="n">
        <v>183</v>
      </c>
      <c r="AN19" s="67" t="n">
        <v>159</v>
      </c>
      <c r="AO19" s="66" t="n">
        <v>175</v>
      </c>
      <c r="AP19" s="58" t="n">
        <v>151</v>
      </c>
      <c r="AQ19" s="58" t="n">
        <v>189</v>
      </c>
      <c r="AR19" s="58" t="n">
        <v>177</v>
      </c>
      <c r="AS19" s="58" t="n">
        <v>156</v>
      </c>
      <c r="AT19" s="67" t="n">
        <v>191</v>
      </c>
      <c r="AU19" s="66" t="n">
        <v>160</v>
      </c>
      <c r="AV19" s="58" t="n">
        <v>212</v>
      </c>
      <c r="AW19" s="58" t="n">
        <v>169</v>
      </c>
      <c r="AX19" s="58" t="n">
        <v>140</v>
      </c>
      <c r="AY19" s="58" t="n">
        <v>173</v>
      </c>
      <c r="AZ19" s="67" t="n">
        <v>158</v>
      </c>
      <c r="BA19" s="66" t="n">
        <v>225</v>
      </c>
      <c r="BB19" s="58" t="n">
        <v>159</v>
      </c>
      <c r="BC19" s="58" t="n">
        <v>173</v>
      </c>
      <c r="BD19" s="58" t="n">
        <v>180</v>
      </c>
      <c r="BE19" s="58" t="n">
        <v>175</v>
      </c>
      <c r="BF19" s="67" t="n">
        <v>182</v>
      </c>
      <c r="BG19" s="66" t="n">
        <v>182</v>
      </c>
      <c r="BH19" s="58" t="n">
        <v>173</v>
      </c>
      <c r="BI19" s="58" t="n">
        <v>162</v>
      </c>
      <c r="BJ19" s="58" t="n">
        <v>183</v>
      </c>
      <c r="BK19" s="58" t="n">
        <v>192</v>
      </c>
      <c r="BL19" s="67" t="n">
        <v>191</v>
      </c>
      <c r="BM19" s="66" t="n">
        <v>177</v>
      </c>
      <c r="BN19" s="58" t="n">
        <v>170</v>
      </c>
      <c r="BO19" s="58" t="n">
        <v>192</v>
      </c>
      <c r="BP19" s="58" t="n">
        <v>164</v>
      </c>
      <c r="BQ19" s="58" t="n">
        <v>176</v>
      </c>
      <c r="BR19" s="67" t="n">
        <v>151</v>
      </c>
      <c r="BS19" s="66" t="n">
        <v>180</v>
      </c>
      <c r="BT19" s="58" t="n">
        <v>174</v>
      </c>
      <c r="BU19" s="58" t="n">
        <v>198</v>
      </c>
      <c r="BV19" s="58" t="n">
        <v>167</v>
      </c>
      <c r="BW19" s="58" t="n">
        <v>204</v>
      </c>
      <c r="BX19" s="67" t="n">
        <v>192</v>
      </c>
      <c r="BY19" s="66" t="n">
        <v>179</v>
      </c>
      <c r="BZ19" s="58" t="n">
        <v>188</v>
      </c>
      <c r="CA19" s="58" t="n">
        <v>184</v>
      </c>
      <c r="CB19" s="58" t="n">
        <v>186</v>
      </c>
      <c r="CC19" s="58" t="n">
        <v>215</v>
      </c>
      <c r="CD19" s="67" t="n">
        <v>196</v>
      </c>
      <c r="CE19" s="66" t="n">
        <v>176</v>
      </c>
      <c r="CF19" s="58" t="n">
        <v>161</v>
      </c>
      <c r="CG19" s="58" t="n">
        <v>200</v>
      </c>
      <c r="CH19" s="58" t="n">
        <v>180</v>
      </c>
      <c r="CI19" s="58" t="n">
        <v>178</v>
      </c>
      <c r="CJ19" s="67" t="n">
        <v>188</v>
      </c>
      <c r="CK19" s="66" t="n">
        <v>194</v>
      </c>
      <c r="CL19" s="58" t="n">
        <v>176</v>
      </c>
      <c r="CM19" s="58" t="n">
        <v>215</v>
      </c>
      <c r="CN19" s="58" t="n">
        <v>171</v>
      </c>
      <c r="CO19" s="58" t="n">
        <v>182</v>
      </c>
      <c r="CP19" s="67" t="n">
        <v>165</v>
      </c>
      <c r="CQ19" s="66" t="n">
        <v>148</v>
      </c>
      <c r="CR19" s="58" t="n">
        <v>181</v>
      </c>
      <c r="CS19" s="58" t="n">
        <v>170</v>
      </c>
      <c r="CT19" s="58" t="n">
        <v>191</v>
      </c>
      <c r="CU19" s="58" t="n">
        <v>180</v>
      </c>
      <c r="CV19" s="67" t="n">
        <v>216</v>
      </c>
      <c r="CW19" s="66" t="n">
        <v>186</v>
      </c>
      <c r="CX19" s="58" t="n">
        <v>159</v>
      </c>
      <c r="CY19" s="58" t="n">
        <v>187</v>
      </c>
      <c r="CZ19" s="58" t="n">
        <v>146</v>
      </c>
      <c r="DA19" s="58" t="n">
        <v>181</v>
      </c>
      <c r="DB19" s="67" t="n">
        <v>203</v>
      </c>
      <c r="DC19" s="66" t="n">
        <v>224</v>
      </c>
      <c r="DD19" s="58" t="n">
        <v>198</v>
      </c>
      <c r="DE19" s="58" t="n">
        <v>162</v>
      </c>
      <c r="DF19" s="58" t="n">
        <v>151</v>
      </c>
      <c r="DG19" s="58" t="n">
        <v>155</v>
      </c>
      <c r="DH19" s="67" t="n">
        <v>158</v>
      </c>
      <c r="DI19" s="66" t="n">
        <v>181</v>
      </c>
      <c r="DJ19" s="58" t="n">
        <v>188</v>
      </c>
      <c r="DK19" s="58" t="n">
        <v>198</v>
      </c>
      <c r="DL19" s="58" t="n">
        <v>177</v>
      </c>
      <c r="DM19" s="58" t="n">
        <v>156</v>
      </c>
      <c r="DN19" s="67" t="n">
        <v>238</v>
      </c>
      <c r="DO19" s="59" t="n">
        <f aca="false">SUM(AC19:DN19)</f>
        <v>16305</v>
      </c>
      <c r="DP19" s="59" t="n">
        <f aca="false">AB19*(COUNT(AC19:DN19))</f>
        <v>0</v>
      </c>
      <c r="DQ19" s="59" t="n">
        <f aca="false">SUM(DO19:DP19)</f>
        <v>16305</v>
      </c>
      <c r="DR19" s="60" t="n">
        <f aca="false">(AVERAGE(AC19:DN19))</f>
        <v>181.166666666667</v>
      </c>
      <c r="DS19" s="68" t="str">
        <f aca="false">AA19</f>
        <v>Sigutis Briedis</v>
      </c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7.35" hidden="false" customHeight="false" outlineLevel="0" collapsed="false">
      <c r="A20" s="54" t="n">
        <v>16</v>
      </c>
      <c r="B20" s="55" t="s">
        <v>43</v>
      </c>
      <c r="C20" s="56" t="n">
        <v>0</v>
      </c>
      <c r="D20" s="58" t="n">
        <v>1010</v>
      </c>
      <c r="E20" s="58" t="n">
        <v>1099</v>
      </c>
      <c r="F20" s="58" t="n">
        <v>1120</v>
      </c>
      <c r="G20" s="58" t="n">
        <v>1105</v>
      </c>
      <c r="H20" s="58" t="n">
        <v>1139</v>
      </c>
      <c r="I20" s="58" t="n">
        <v>1267</v>
      </c>
      <c r="J20" s="58" t="n">
        <v>1202</v>
      </c>
      <c r="K20" s="58" t="n">
        <v>1049</v>
      </c>
      <c r="L20" s="58" t="n">
        <v>1312</v>
      </c>
      <c r="M20" s="58" t="n">
        <v>1131</v>
      </c>
      <c r="N20" s="58" t="n">
        <v>1076</v>
      </c>
      <c r="O20" s="58" t="n">
        <v>1074</v>
      </c>
      <c r="P20" s="58" t="n">
        <v>1062</v>
      </c>
      <c r="Q20" s="58" t="n">
        <v>1196</v>
      </c>
      <c r="R20" s="58" t="n">
        <v>1120</v>
      </c>
      <c r="S20" s="57"/>
      <c r="T20" s="59" t="n">
        <f aca="false">SUM(D20:S20)</f>
        <v>16962</v>
      </c>
      <c r="U20" s="59" t="n">
        <f aca="false">C20*(COUNT(D20:S20))</f>
        <v>0</v>
      </c>
      <c r="V20" s="59" t="n">
        <f aca="false">SUM(T20:U20)</f>
        <v>16962</v>
      </c>
      <c r="W20" s="60" t="n">
        <f aca="false">(AVERAGE(D20:S20)/6)</f>
        <v>188.466666666667</v>
      </c>
      <c r="X20" s="61" t="n">
        <f aca="false">DQ20</f>
        <v>16962</v>
      </c>
      <c r="Y20" s="62" t="n">
        <f aca="false">DR20</f>
        <v>188.466666666667</v>
      </c>
      <c r="Z20" s="73" t="n">
        <v>16</v>
      </c>
      <c r="AA20" s="74" t="s">
        <v>43</v>
      </c>
      <c r="AB20" s="75" t="n">
        <v>0</v>
      </c>
      <c r="AC20" s="76" t="n">
        <v>183</v>
      </c>
      <c r="AD20" s="77" t="n">
        <v>173</v>
      </c>
      <c r="AE20" s="77" t="n">
        <v>191</v>
      </c>
      <c r="AF20" s="77" t="n">
        <v>201</v>
      </c>
      <c r="AG20" s="77" t="n">
        <v>156</v>
      </c>
      <c r="AH20" s="78" t="n">
        <v>201</v>
      </c>
      <c r="AI20" s="76" t="n">
        <v>198</v>
      </c>
      <c r="AJ20" s="77" t="n">
        <v>214</v>
      </c>
      <c r="AK20" s="77" t="n">
        <v>191</v>
      </c>
      <c r="AL20" s="77" t="n">
        <v>180</v>
      </c>
      <c r="AM20" s="77" t="n">
        <v>180</v>
      </c>
      <c r="AN20" s="78" t="n">
        <v>168</v>
      </c>
      <c r="AO20" s="76" t="n">
        <v>183</v>
      </c>
      <c r="AP20" s="77" t="n">
        <v>219</v>
      </c>
      <c r="AQ20" s="77" t="n">
        <v>203</v>
      </c>
      <c r="AR20" s="77" t="n">
        <v>172</v>
      </c>
      <c r="AS20" s="77" t="n">
        <v>197</v>
      </c>
      <c r="AT20" s="78" t="n">
        <v>222</v>
      </c>
      <c r="AU20" s="76" t="n">
        <v>169</v>
      </c>
      <c r="AV20" s="77" t="n">
        <v>172</v>
      </c>
      <c r="AW20" s="77" t="n">
        <v>191</v>
      </c>
      <c r="AX20" s="77" t="n">
        <v>148</v>
      </c>
      <c r="AY20" s="77" t="n">
        <v>200</v>
      </c>
      <c r="AZ20" s="78" t="n">
        <v>169</v>
      </c>
      <c r="BA20" s="76" t="n">
        <v>209</v>
      </c>
      <c r="BB20" s="77" t="n">
        <v>167</v>
      </c>
      <c r="BC20" s="77" t="n">
        <v>161</v>
      </c>
      <c r="BD20" s="77" t="n">
        <v>174</v>
      </c>
      <c r="BE20" s="77" t="n">
        <v>171</v>
      </c>
      <c r="BF20" s="78" t="n">
        <v>180</v>
      </c>
      <c r="BG20" s="76" t="n">
        <v>142</v>
      </c>
      <c r="BH20" s="77" t="n">
        <v>225</v>
      </c>
      <c r="BI20" s="77" t="n">
        <v>164</v>
      </c>
      <c r="BJ20" s="77" t="n">
        <v>225</v>
      </c>
      <c r="BK20" s="77" t="n">
        <v>197</v>
      </c>
      <c r="BL20" s="78" t="n">
        <v>167</v>
      </c>
      <c r="BM20" s="76" t="n">
        <v>186</v>
      </c>
      <c r="BN20" s="77" t="n">
        <v>224</v>
      </c>
      <c r="BO20" s="77" t="n">
        <v>137</v>
      </c>
      <c r="BP20" s="77" t="n">
        <v>204</v>
      </c>
      <c r="BQ20" s="77" t="n">
        <v>173</v>
      </c>
      <c r="BR20" s="78" t="n">
        <v>152</v>
      </c>
      <c r="BS20" s="76" t="n">
        <v>193</v>
      </c>
      <c r="BT20" s="77" t="n">
        <v>200</v>
      </c>
      <c r="BU20" s="77" t="n">
        <v>164</v>
      </c>
      <c r="BV20" s="77" t="n">
        <v>190</v>
      </c>
      <c r="BW20" s="77" t="n">
        <v>180</v>
      </c>
      <c r="BX20" s="78" t="n">
        <v>172</v>
      </c>
      <c r="BY20" s="76" t="n">
        <v>153</v>
      </c>
      <c r="BZ20" s="77" t="n">
        <v>215</v>
      </c>
      <c r="CA20" s="77" t="n">
        <v>216</v>
      </c>
      <c r="CB20" s="77" t="n">
        <v>171</v>
      </c>
      <c r="CC20" s="77" t="n">
        <v>180</v>
      </c>
      <c r="CD20" s="78" t="n">
        <v>185</v>
      </c>
      <c r="CE20" s="76" t="n">
        <v>170</v>
      </c>
      <c r="CF20" s="77" t="n">
        <v>167</v>
      </c>
      <c r="CG20" s="77" t="n">
        <v>138</v>
      </c>
      <c r="CH20" s="77" t="n">
        <v>203</v>
      </c>
      <c r="CI20" s="77" t="n">
        <v>182</v>
      </c>
      <c r="CJ20" s="78" t="n">
        <v>150</v>
      </c>
      <c r="CK20" s="76" t="n">
        <v>212</v>
      </c>
      <c r="CL20" s="77" t="n">
        <v>181</v>
      </c>
      <c r="CM20" s="77" t="n">
        <v>279</v>
      </c>
      <c r="CN20" s="77" t="n">
        <v>221</v>
      </c>
      <c r="CO20" s="77" t="n">
        <v>205</v>
      </c>
      <c r="CP20" s="78" t="n">
        <v>169</v>
      </c>
      <c r="CQ20" s="76" t="n">
        <v>224</v>
      </c>
      <c r="CR20" s="77" t="n">
        <v>153</v>
      </c>
      <c r="CS20" s="77" t="n">
        <v>144</v>
      </c>
      <c r="CT20" s="77" t="n">
        <v>234</v>
      </c>
      <c r="CU20" s="77" t="n">
        <v>175</v>
      </c>
      <c r="CV20" s="78" t="n">
        <v>144</v>
      </c>
      <c r="CW20" s="76" t="n">
        <v>171</v>
      </c>
      <c r="CX20" s="77" t="n">
        <v>180</v>
      </c>
      <c r="CY20" s="77" t="n">
        <v>213</v>
      </c>
      <c r="CZ20" s="77" t="n">
        <v>160</v>
      </c>
      <c r="DA20" s="77" t="n">
        <v>212</v>
      </c>
      <c r="DB20" s="78" t="n">
        <v>203</v>
      </c>
      <c r="DC20" s="76" t="n">
        <v>256</v>
      </c>
      <c r="DD20" s="77" t="n">
        <v>174</v>
      </c>
      <c r="DE20" s="77" t="n">
        <v>242</v>
      </c>
      <c r="DF20" s="77" t="n">
        <v>246</v>
      </c>
      <c r="DG20" s="77" t="n">
        <v>232</v>
      </c>
      <c r="DH20" s="78" t="n">
        <v>162</v>
      </c>
      <c r="DI20" s="76" t="n">
        <v>171</v>
      </c>
      <c r="DJ20" s="77" t="n">
        <v>228</v>
      </c>
      <c r="DK20" s="77" t="n">
        <v>194</v>
      </c>
      <c r="DL20" s="77" t="n">
        <v>212</v>
      </c>
      <c r="DM20" s="77" t="n">
        <v>221</v>
      </c>
      <c r="DN20" s="78" t="n">
        <v>176</v>
      </c>
      <c r="DO20" s="59" t="n">
        <f aca="false">SUM(AC20:DN20)</f>
        <v>16962</v>
      </c>
      <c r="DP20" s="59" t="n">
        <f aca="false">AB20*(COUNT(AC20:DN20))</f>
        <v>0</v>
      </c>
      <c r="DQ20" s="59" t="n">
        <f aca="false">SUM(DO20:DP20)</f>
        <v>16962</v>
      </c>
      <c r="DR20" s="60" t="n">
        <f aca="false">(AVERAGE(AC20:DN20))</f>
        <v>188.466666666667</v>
      </c>
      <c r="DS20" s="68" t="str">
        <f aca="false">AA20</f>
        <v>Toms Pultraks</v>
      </c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2.8" hidden="false" customHeight="fals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1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9.7" hidden="false" customHeight="false" outlineLevel="0" collapsed="false">
      <c r="A22" s="43" t="s">
        <v>44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79"/>
      <c r="U22" s="80"/>
      <c r="V22" s="18"/>
      <c r="W22" s="18"/>
      <c r="X22" s="81"/>
      <c r="Y22" s="18"/>
      <c r="Z22" s="18"/>
      <c r="AA22" s="18"/>
      <c r="AB22" s="18"/>
      <c r="AC22" s="18"/>
      <c r="AD22" s="18"/>
      <c r="AE22" s="18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53" customFormat="true" ht="59.7" hidden="false" customHeight="false" outlineLevel="0" collapsed="false">
      <c r="A23" s="46" t="s">
        <v>1</v>
      </c>
      <c r="B23" s="46" t="s">
        <v>2</v>
      </c>
      <c r="C23" s="47" t="str">
        <f aca="false">B24</f>
        <v>Artūrs Perepjolkins</v>
      </c>
      <c r="D23" s="47" t="str">
        <f aca="false">B25</f>
        <v>Eduards Kobiļuks</v>
      </c>
      <c r="E23" s="47" t="str">
        <f aca="false">B26</f>
        <v>Evija-Vende Priekule</v>
      </c>
      <c r="F23" s="47" t="str">
        <f aca="false">B27</f>
        <v>Ģirts Priekulis</v>
      </c>
      <c r="G23" s="47" t="str">
        <f aca="false">B28</f>
        <v>Ints Krievkalns</v>
      </c>
      <c r="H23" s="47" t="str">
        <f aca="false">B29</f>
        <v>Jānis Raņķis</v>
      </c>
      <c r="I23" s="47" t="str">
        <f aca="false">B30</f>
        <v>Jānis Surna</v>
      </c>
      <c r="J23" s="47" t="str">
        <f aca="false">B31</f>
        <v>Janis Zalītis</v>
      </c>
      <c r="K23" s="47" t="str">
        <f aca="false">B32</f>
        <v>Jeļena Šorohova</v>
      </c>
      <c r="L23" s="47" t="str">
        <f aca="false">B33</f>
        <v>Juris Kuncevičs</v>
      </c>
      <c r="M23" s="47" t="str">
        <f aca="false">B34</f>
        <v>Valdemārs Vaivads</v>
      </c>
      <c r="N23" s="47" t="str">
        <f aca="false">B35</f>
        <v>Maksims Gerasimenko</v>
      </c>
      <c r="O23" s="47" t="str">
        <f aca="false">B36</f>
        <v>Māris Dukurs</v>
      </c>
      <c r="P23" s="47" t="str">
        <f aca="false">B37</f>
        <v>Mārtiņš Vilnis</v>
      </c>
      <c r="Q23" s="47" t="str">
        <f aca="false">B38</f>
        <v>Sigutis Briedis</v>
      </c>
      <c r="R23" s="47" t="str">
        <f aca="false">B39</f>
        <v>Toms Pultraks</v>
      </c>
      <c r="S23" s="46" t="s">
        <v>45</v>
      </c>
    </row>
    <row r="24" s="68" customFormat="true" ht="17.35" hidden="false" customHeight="false" outlineLevel="0" collapsed="false">
      <c r="A24" s="69" t="n">
        <v>1</v>
      </c>
      <c r="B24" s="64" t="s">
        <v>28</v>
      </c>
      <c r="C24" s="82"/>
      <c r="D24" s="58" t="n">
        <v>8</v>
      </c>
      <c r="E24" s="58" t="n">
        <v>8</v>
      </c>
      <c r="F24" s="58" t="n">
        <v>12</v>
      </c>
      <c r="G24" s="58" t="n">
        <v>9</v>
      </c>
      <c r="H24" s="58" t="n">
        <v>14</v>
      </c>
      <c r="I24" s="58" t="n">
        <v>12</v>
      </c>
      <c r="J24" s="58" t="n">
        <v>12</v>
      </c>
      <c r="K24" s="58" t="n">
        <v>8</v>
      </c>
      <c r="L24" s="58" t="n">
        <v>10</v>
      </c>
      <c r="M24" s="58" t="n">
        <v>14</v>
      </c>
      <c r="N24" s="58" t="n">
        <v>10</v>
      </c>
      <c r="O24" s="58" t="n">
        <v>12</v>
      </c>
      <c r="P24" s="58" t="n">
        <v>10</v>
      </c>
      <c r="Q24" s="58" t="n">
        <v>14</v>
      </c>
      <c r="R24" s="58" t="n">
        <v>10</v>
      </c>
      <c r="S24" s="83" t="n">
        <f aca="false">SUM(C24:R24)</f>
        <v>163</v>
      </c>
      <c r="X24" s="84"/>
    </row>
    <row r="25" customFormat="false" ht="17.35" hidden="false" customHeight="false" outlineLevel="0" collapsed="false">
      <c r="A25" s="69" t="n">
        <v>2</v>
      </c>
      <c r="B25" s="64" t="s">
        <v>29</v>
      </c>
      <c r="C25" s="56" t="n">
        <v>6</v>
      </c>
      <c r="D25" s="82"/>
      <c r="E25" s="58" t="n">
        <v>0</v>
      </c>
      <c r="F25" s="58" t="n">
        <v>10</v>
      </c>
      <c r="G25" s="58" t="n">
        <v>8</v>
      </c>
      <c r="H25" s="58" t="n">
        <v>9</v>
      </c>
      <c r="I25" s="58" t="n">
        <v>6</v>
      </c>
      <c r="J25" s="58" t="n">
        <v>12</v>
      </c>
      <c r="K25" s="58" t="n">
        <v>4</v>
      </c>
      <c r="L25" s="58" t="n">
        <v>2</v>
      </c>
      <c r="M25" s="58" t="n">
        <v>10</v>
      </c>
      <c r="N25" s="58" t="n">
        <v>6</v>
      </c>
      <c r="O25" s="58" t="n">
        <v>6</v>
      </c>
      <c r="P25" s="58" t="n">
        <v>4</v>
      </c>
      <c r="Q25" s="58" t="n">
        <v>3</v>
      </c>
      <c r="R25" s="58" t="n">
        <v>12</v>
      </c>
      <c r="S25" s="83" t="n">
        <f aca="false">SUM(C25:R25)</f>
        <v>98</v>
      </c>
      <c r="T25" s="0"/>
      <c r="U25" s="0"/>
      <c r="V25" s="0"/>
      <c r="W25" s="0"/>
      <c r="X25" s="1"/>
      <c r="Y25" s="0"/>
      <c r="Z25" s="0"/>
      <c r="AA25" s="0"/>
      <c r="AB25" s="0"/>
      <c r="AC25" s="0"/>
      <c r="AD25" s="0"/>
      <c r="AE25" s="0"/>
    </row>
    <row r="26" customFormat="false" ht="17.35" hidden="false" customHeight="false" outlineLevel="0" collapsed="false">
      <c r="A26" s="69" t="n">
        <v>3</v>
      </c>
      <c r="B26" s="64" t="s">
        <v>30</v>
      </c>
      <c r="C26" s="56" t="n">
        <v>6</v>
      </c>
      <c r="D26" s="58" t="n">
        <v>14</v>
      </c>
      <c r="E26" s="82"/>
      <c r="F26" s="58" t="n">
        <v>6</v>
      </c>
      <c r="G26" s="58" t="n">
        <v>6</v>
      </c>
      <c r="H26" s="58" t="n">
        <v>12</v>
      </c>
      <c r="I26" s="58" t="n">
        <v>4</v>
      </c>
      <c r="J26" s="58" t="n">
        <v>4</v>
      </c>
      <c r="K26" s="58" t="n">
        <v>4</v>
      </c>
      <c r="L26" s="58" t="n">
        <v>12</v>
      </c>
      <c r="M26" s="58" t="n">
        <v>14</v>
      </c>
      <c r="N26" s="58" t="n">
        <v>0</v>
      </c>
      <c r="O26" s="58" t="n">
        <v>10</v>
      </c>
      <c r="P26" s="58" t="n">
        <v>0</v>
      </c>
      <c r="Q26" s="58" t="n">
        <v>8</v>
      </c>
      <c r="R26" s="58" t="n">
        <v>5</v>
      </c>
      <c r="S26" s="83" t="n">
        <f aca="false">SUM(C26:R26)</f>
        <v>105</v>
      </c>
      <c r="T26" s="0"/>
      <c r="U26" s="0"/>
      <c r="V26" s="0"/>
      <c r="W26" s="0"/>
      <c r="X26" s="1"/>
      <c r="Y26" s="0"/>
      <c r="Z26" s="0"/>
      <c r="AA26" s="0"/>
      <c r="AB26" s="0"/>
      <c r="AC26" s="0"/>
      <c r="AD26" s="0"/>
      <c r="AE26" s="0"/>
    </row>
    <row r="27" customFormat="false" ht="17.35" hidden="false" customHeight="false" outlineLevel="0" collapsed="false">
      <c r="A27" s="69" t="n">
        <v>4</v>
      </c>
      <c r="B27" s="64" t="s">
        <v>31</v>
      </c>
      <c r="C27" s="56" t="n">
        <v>2</v>
      </c>
      <c r="D27" s="58" t="n">
        <v>4</v>
      </c>
      <c r="E27" s="58" t="n">
        <v>8</v>
      </c>
      <c r="F27" s="82"/>
      <c r="G27" s="58" t="n">
        <v>6</v>
      </c>
      <c r="H27" s="58" t="n">
        <v>8</v>
      </c>
      <c r="I27" s="58" t="n">
        <v>4</v>
      </c>
      <c r="J27" s="58" t="n">
        <v>4</v>
      </c>
      <c r="K27" s="58" t="n">
        <v>6</v>
      </c>
      <c r="L27" s="58"/>
      <c r="M27" s="58" t="n">
        <v>14</v>
      </c>
      <c r="N27" s="58" t="n">
        <v>2</v>
      </c>
      <c r="O27" s="58" t="n">
        <v>0</v>
      </c>
      <c r="P27" s="58" t="n">
        <v>10</v>
      </c>
      <c r="Q27" s="58" t="n">
        <v>6</v>
      </c>
      <c r="R27" s="58" t="n">
        <v>8</v>
      </c>
      <c r="S27" s="83" t="n">
        <f aca="false">SUM(C27:R27)</f>
        <v>82</v>
      </c>
      <c r="T27" s="0"/>
      <c r="U27" s="0"/>
      <c r="V27" s="0"/>
      <c r="W27" s="0"/>
      <c r="X27" s="1"/>
      <c r="Y27" s="0"/>
      <c r="Z27" s="0"/>
      <c r="AA27" s="0"/>
      <c r="AB27" s="0"/>
      <c r="AC27" s="0"/>
      <c r="AD27" s="0"/>
      <c r="AE27" s="0"/>
    </row>
    <row r="28" customFormat="false" ht="17.35" hidden="false" customHeight="false" outlineLevel="0" collapsed="false">
      <c r="A28" s="69" t="n">
        <v>5</v>
      </c>
      <c r="B28" s="64" t="s">
        <v>32</v>
      </c>
      <c r="C28" s="56" t="n">
        <v>5</v>
      </c>
      <c r="D28" s="58" t="n">
        <v>6</v>
      </c>
      <c r="E28" s="58" t="n">
        <v>8</v>
      </c>
      <c r="F28" s="58" t="n">
        <v>8</v>
      </c>
      <c r="G28" s="82"/>
      <c r="H28" s="58" t="n">
        <v>12</v>
      </c>
      <c r="I28" s="58" t="n">
        <v>8</v>
      </c>
      <c r="J28" s="58" t="n">
        <v>12</v>
      </c>
      <c r="K28" s="58" t="n">
        <v>12</v>
      </c>
      <c r="L28" s="58" t="n">
        <v>10</v>
      </c>
      <c r="M28" s="58" t="n">
        <v>14</v>
      </c>
      <c r="N28" s="58" t="n">
        <v>10</v>
      </c>
      <c r="O28" s="58" t="n">
        <v>6</v>
      </c>
      <c r="P28" s="58" t="n">
        <v>4</v>
      </c>
      <c r="Q28" s="58" t="n">
        <v>12</v>
      </c>
      <c r="R28" s="58" t="n">
        <v>9</v>
      </c>
      <c r="S28" s="83" t="n">
        <f aca="false">SUM(C28:R28)</f>
        <v>136</v>
      </c>
      <c r="T28" s="0"/>
      <c r="U28" s="0"/>
      <c r="V28" s="0"/>
      <c r="W28" s="0"/>
      <c r="X28" s="1"/>
      <c r="Y28" s="0"/>
      <c r="Z28" s="0"/>
      <c r="AA28" s="0"/>
      <c r="AB28" s="0"/>
      <c r="AC28" s="0"/>
      <c r="AD28" s="0"/>
      <c r="AE28" s="0"/>
    </row>
    <row r="29" customFormat="false" ht="17.35" hidden="false" customHeight="false" outlineLevel="0" collapsed="false">
      <c r="A29" s="69" t="n">
        <v>6</v>
      </c>
      <c r="B29" s="64" t="s">
        <v>33</v>
      </c>
      <c r="C29" s="56" t="n">
        <v>0</v>
      </c>
      <c r="D29" s="58" t="n">
        <v>5</v>
      </c>
      <c r="E29" s="58" t="n">
        <v>2</v>
      </c>
      <c r="F29" s="58" t="n">
        <v>6</v>
      </c>
      <c r="G29" s="58" t="n">
        <v>2</v>
      </c>
      <c r="H29" s="82"/>
      <c r="I29" s="58" t="n">
        <v>7</v>
      </c>
      <c r="J29" s="58" t="n">
        <v>2</v>
      </c>
      <c r="K29" s="58" t="n">
        <v>8</v>
      </c>
      <c r="L29" s="58" t="n">
        <v>6</v>
      </c>
      <c r="M29" s="58" t="n">
        <v>14</v>
      </c>
      <c r="N29" s="58" t="n">
        <v>7</v>
      </c>
      <c r="O29" s="58" t="n">
        <v>3</v>
      </c>
      <c r="P29" s="58" t="n">
        <v>4</v>
      </c>
      <c r="Q29" s="58" t="n">
        <v>10</v>
      </c>
      <c r="R29" s="58" t="n">
        <v>4</v>
      </c>
      <c r="S29" s="83" t="n">
        <f aca="false">SUM(C29:R29)</f>
        <v>80</v>
      </c>
      <c r="T29" s="0"/>
      <c r="U29" s="0"/>
      <c r="V29" s="0"/>
      <c r="W29" s="0"/>
      <c r="X29" s="1"/>
      <c r="Y29" s="0"/>
      <c r="Z29" s="0"/>
      <c r="AA29" s="0"/>
      <c r="AB29" s="0"/>
      <c r="AC29" s="0"/>
      <c r="AD29" s="0"/>
      <c r="AE29" s="0"/>
    </row>
    <row r="30" customFormat="false" ht="17.35" hidden="false" customHeight="false" outlineLevel="0" collapsed="false">
      <c r="A30" s="69" t="n">
        <v>7</v>
      </c>
      <c r="B30" s="64" t="s">
        <v>34</v>
      </c>
      <c r="C30" s="56" t="n">
        <v>2</v>
      </c>
      <c r="D30" s="58" t="n">
        <v>8</v>
      </c>
      <c r="E30" s="58" t="n">
        <v>10</v>
      </c>
      <c r="F30" s="58" t="n">
        <v>10</v>
      </c>
      <c r="G30" s="58" t="n">
        <v>6</v>
      </c>
      <c r="H30" s="58" t="n">
        <v>7</v>
      </c>
      <c r="I30" s="82"/>
      <c r="J30" s="58" t="n">
        <v>12</v>
      </c>
      <c r="K30" s="58" t="n">
        <v>4</v>
      </c>
      <c r="L30" s="58" t="n">
        <v>10</v>
      </c>
      <c r="M30" s="58" t="n">
        <v>12</v>
      </c>
      <c r="N30" s="58" t="n">
        <v>8</v>
      </c>
      <c r="O30" s="58" t="n">
        <v>2</v>
      </c>
      <c r="P30" s="58" t="n">
        <v>2</v>
      </c>
      <c r="Q30" s="58" t="n">
        <v>10</v>
      </c>
      <c r="R30" s="58" t="n">
        <v>4</v>
      </c>
      <c r="S30" s="83" t="n">
        <f aca="false">SUM(C30:R30)</f>
        <v>107</v>
      </c>
      <c r="T30" s="0"/>
      <c r="U30" s="0"/>
      <c r="V30" s="0"/>
      <c r="W30" s="0"/>
      <c r="X30" s="1"/>
      <c r="Y30" s="0"/>
      <c r="Z30" s="0"/>
      <c r="AA30" s="0"/>
      <c r="AB30" s="0"/>
      <c r="AC30" s="0"/>
      <c r="AD30" s="0"/>
      <c r="AE30" s="0"/>
    </row>
    <row r="31" customFormat="false" ht="17.35" hidden="false" customHeight="false" outlineLevel="0" collapsed="false">
      <c r="A31" s="69" t="n">
        <v>8</v>
      </c>
      <c r="B31" s="64" t="s">
        <v>35</v>
      </c>
      <c r="C31" s="56" t="n">
        <v>2</v>
      </c>
      <c r="D31" s="58" t="n">
        <v>2</v>
      </c>
      <c r="E31" s="58" t="n">
        <v>10</v>
      </c>
      <c r="F31" s="58" t="n">
        <v>10</v>
      </c>
      <c r="G31" s="58" t="n">
        <v>2</v>
      </c>
      <c r="H31" s="58" t="n">
        <v>12</v>
      </c>
      <c r="I31" s="58" t="n">
        <v>2</v>
      </c>
      <c r="J31" s="82"/>
      <c r="K31" s="58" t="n">
        <v>4</v>
      </c>
      <c r="L31" s="58" t="n">
        <v>8</v>
      </c>
      <c r="M31" s="58" t="n">
        <v>14</v>
      </c>
      <c r="N31" s="58" t="n">
        <v>8</v>
      </c>
      <c r="O31" s="58" t="n">
        <v>6</v>
      </c>
      <c r="P31" s="58" t="n">
        <v>4</v>
      </c>
      <c r="Q31" s="58" t="n">
        <v>2</v>
      </c>
      <c r="R31" s="58" t="n">
        <v>10</v>
      </c>
      <c r="S31" s="83" t="n">
        <f aca="false">SUM(C31:R31)</f>
        <v>96</v>
      </c>
      <c r="T31" s="0"/>
      <c r="U31" s="0"/>
      <c r="V31" s="0"/>
      <c r="W31" s="0"/>
      <c r="X31" s="1"/>
      <c r="Y31" s="0"/>
      <c r="Z31" s="0"/>
      <c r="AA31" s="0"/>
      <c r="AB31" s="0"/>
      <c r="AC31" s="0"/>
      <c r="AD31" s="0"/>
      <c r="AE31" s="0"/>
    </row>
    <row r="32" customFormat="false" ht="17.35" hidden="false" customHeight="false" outlineLevel="0" collapsed="false">
      <c r="A32" s="69" t="n">
        <v>9</v>
      </c>
      <c r="B32" s="64" t="s">
        <v>36</v>
      </c>
      <c r="C32" s="56" t="n">
        <v>6</v>
      </c>
      <c r="D32" s="58" t="n">
        <v>10</v>
      </c>
      <c r="E32" s="58" t="n">
        <v>10</v>
      </c>
      <c r="F32" s="58" t="n">
        <v>8</v>
      </c>
      <c r="G32" s="58" t="n">
        <v>2</v>
      </c>
      <c r="H32" s="58" t="n">
        <v>6</v>
      </c>
      <c r="I32" s="58" t="n">
        <v>10</v>
      </c>
      <c r="J32" s="58" t="n">
        <v>10</v>
      </c>
      <c r="K32" s="82"/>
      <c r="L32" s="58" t="n">
        <v>11</v>
      </c>
      <c r="M32" s="58" t="n">
        <v>13</v>
      </c>
      <c r="N32" s="58" t="n">
        <v>4</v>
      </c>
      <c r="O32" s="58" t="n">
        <v>8</v>
      </c>
      <c r="P32" s="58" t="n">
        <v>4</v>
      </c>
      <c r="Q32" s="58" t="n">
        <v>10</v>
      </c>
      <c r="R32" s="58" t="n">
        <v>4</v>
      </c>
      <c r="S32" s="83" t="n">
        <f aca="false">SUM(C32:R32)</f>
        <v>116</v>
      </c>
      <c r="T32" s="0"/>
      <c r="U32" s="0"/>
      <c r="V32" s="0"/>
      <c r="W32" s="0"/>
      <c r="X32" s="1"/>
      <c r="Y32" s="0"/>
      <c r="Z32" s="0"/>
      <c r="AA32" s="0"/>
      <c r="AB32" s="0"/>
      <c r="AC32" s="0"/>
      <c r="AD32" s="0"/>
      <c r="AE32" s="0"/>
    </row>
    <row r="33" customFormat="false" ht="17.35" hidden="false" customHeight="false" outlineLevel="0" collapsed="false">
      <c r="A33" s="69" t="n">
        <v>10</v>
      </c>
      <c r="B33" s="64" t="s">
        <v>37</v>
      </c>
      <c r="C33" s="56" t="n">
        <v>4</v>
      </c>
      <c r="D33" s="58" t="n">
        <v>12</v>
      </c>
      <c r="E33" s="58" t="n">
        <v>2</v>
      </c>
      <c r="F33" s="58"/>
      <c r="G33" s="58" t="n">
        <v>4</v>
      </c>
      <c r="H33" s="58" t="n">
        <v>8</v>
      </c>
      <c r="I33" s="58" t="n">
        <v>4</v>
      </c>
      <c r="J33" s="58" t="n">
        <v>6</v>
      </c>
      <c r="K33" s="58" t="n">
        <v>3</v>
      </c>
      <c r="L33" s="82"/>
      <c r="M33" s="58"/>
      <c r="N33" s="58" t="n">
        <v>2</v>
      </c>
      <c r="O33" s="58" t="n">
        <v>4</v>
      </c>
      <c r="P33" s="58" t="n">
        <v>10</v>
      </c>
      <c r="Q33" s="58" t="n">
        <v>8</v>
      </c>
      <c r="R33" s="58" t="n">
        <v>8</v>
      </c>
      <c r="S33" s="83" t="n">
        <f aca="false">SUM(C33:R33)</f>
        <v>75</v>
      </c>
      <c r="T33" s="0"/>
      <c r="U33" s="0"/>
      <c r="V33" s="0"/>
      <c r="W33" s="0"/>
      <c r="X33" s="1"/>
      <c r="Y33" s="0"/>
      <c r="Z33" s="0"/>
      <c r="AA33" s="0"/>
      <c r="AB33" s="0"/>
      <c r="AC33" s="0"/>
      <c r="AD33" s="0"/>
      <c r="AE33" s="0"/>
    </row>
    <row r="34" customFormat="false" ht="17.35" hidden="false" customHeight="false" outlineLevel="0" collapsed="false">
      <c r="A34" s="69" t="n">
        <v>11</v>
      </c>
      <c r="B34" s="64" t="s">
        <v>38</v>
      </c>
      <c r="C34" s="56" t="n">
        <v>0</v>
      </c>
      <c r="D34" s="58" t="n">
        <v>4</v>
      </c>
      <c r="E34" s="58" t="n">
        <v>0</v>
      </c>
      <c r="F34" s="58" t="n">
        <v>0</v>
      </c>
      <c r="G34" s="58" t="n">
        <v>0</v>
      </c>
      <c r="H34" s="58" t="n">
        <v>0</v>
      </c>
      <c r="I34" s="58" t="n">
        <v>2</v>
      </c>
      <c r="J34" s="58" t="n">
        <v>0</v>
      </c>
      <c r="K34" s="58" t="n">
        <v>1</v>
      </c>
      <c r="L34" s="58"/>
      <c r="M34" s="82"/>
      <c r="N34" s="58" t="n">
        <v>2</v>
      </c>
      <c r="O34" s="58" t="n">
        <v>0</v>
      </c>
      <c r="P34" s="58" t="n">
        <v>0</v>
      </c>
      <c r="Q34" s="58" t="n">
        <v>0</v>
      </c>
      <c r="R34" s="58" t="n">
        <v>4</v>
      </c>
      <c r="S34" s="83" t="n">
        <f aca="false">SUM(C34:R34)</f>
        <v>13</v>
      </c>
      <c r="T34" s="0"/>
      <c r="U34" s="0"/>
      <c r="V34" s="0"/>
      <c r="W34" s="0"/>
      <c r="X34" s="1"/>
      <c r="Y34" s="0"/>
      <c r="Z34" s="0"/>
      <c r="AA34" s="0"/>
      <c r="AB34" s="0"/>
      <c r="AC34" s="0"/>
      <c r="AD34" s="0"/>
      <c r="AE34" s="0"/>
    </row>
    <row r="35" customFormat="false" ht="17.35" hidden="false" customHeight="false" outlineLevel="0" collapsed="false">
      <c r="A35" s="69" t="n">
        <v>12</v>
      </c>
      <c r="B35" s="64" t="s">
        <v>39</v>
      </c>
      <c r="C35" s="56" t="n">
        <v>4</v>
      </c>
      <c r="D35" s="58" t="n">
        <v>8</v>
      </c>
      <c r="E35" s="58" t="n">
        <v>14</v>
      </c>
      <c r="F35" s="58" t="n">
        <v>12</v>
      </c>
      <c r="G35" s="58" t="n">
        <v>4</v>
      </c>
      <c r="H35" s="58" t="n">
        <v>7</v>
      </c>
      <c r="I35" s="58" t="n">
        <v>6</v>
      </c>
      <c r="J35" s="58" t="n">
        <v>6</v>
      </c>
      <c r="K35" s="58" t="n">
        <v>10</v>
      </c>
      <c r="L35" s="58" t="n">
        <v>12</v>
      </c>
      <c r="M35" s="58" t="n">
        <v>12</v>
      </c>
      <c r="N35" s="82"/>
      <c r="O35" s="58" t="n">
        <v>6</v>
      </c>
      <c r="P35" s="58" t="n">
        <v>8</v>
      </c>
      <c r="Q35" s="58" t="n">
        <v>12</v>
      </c>
      <c r="R35" s="58" t="n">
        <v>10</v>
      </c>
      <c r="S35" s="83" t="n">
        <f aca="false">SUM(C35:R35)</f>
        <v>131</v>
      </c>
      <c r="T35" s="0"/>
      <c r="U35" s="0"/>
      <c r="V35" s="0"/>
      <c r="W35" s="0"/>
      <c r="X35" s="1"/>
      <c r="Y35" s="0"/>
      <c r="Z35" s="0"/>
      <c r="AA35" s="0"/>
      <c r="AB35" s="0"/>
      <c r="AC35" s="0"/>
      <c r="AD35" s="0"/>
      <c r="AE35" s="0"/>
    </row>
    <row r="36" customFormat="false" ht="17.35" hidden="false" customHeight="false" outlineLevel="0" collapsed="false">
      <c r="A36" s="69" t="n">
        <v>13</v>
      </c>
      <c r="B36" s="64" t="s">
        <v>40</v>
      </c>
      <c r="C36" s="56" t="n">
        <v>2</v>
      </c>
      <c r="D36" s="58" t="n">
        <v>8</v>
      </c>
      <c r="E36" s="58" t="n">
        <v>4</v>
      </c>
      <c r="F36" s="58" t="n">
        <v>14</v>
      </c>
      <c r="G36" s="58" t="n">
        <v>8</v>
      </c>
      <c r="H36" s="58" t="n">
        <v>11</v>
      </c>
      <c r="I36" s="58" t="n">
        <v>12</v>
      </c>
      <c r="J36" s="58" t="n">
        <v>8</v>
      </c>
      <c r="K36" s="58" t="n">
        <v>6</v>
      </c>
      <c r="L36" s="58" t="n">
        <v>10</v>
      </c>
      <c r="M36" s="58" t="n">
        <v>14</v>
      </c>
      <c r="N36" s="58" t="n">
        <v>8</v>
      </c>
      <c r="O36" s="82"/>
      <c r="P36" s="58" t="n">
        <v>2</v>
      </c>
      <c r="Q36" s="58" t="n">
        <v>10</v>
      </c>
      <c r="R36" s="58" t="n">
        <v>8</v>
      </c>
      <c r="S36" s="83" t="n">
        <f aca="false">SUM(C36:R36)</f>
        <v>125</v>
      </c>
      <c r="T36" s="0"/>
      <c r="U36" s="0"/>
      <c r="V36" s="0"/>
      <c r="W36" s="0"/>
      <c r="X36" s="1"/>
      <c r="Y36" s="0"/>
      <c r="Z36" s="0"/>
      <c r="AA36" s="0"/>
      <c r="AB36" s="0"/>
      <c r="AC36" s="0"/>
      <c r="AD36" s="0"/>
      <c r="AE36" s="0"/>
    </row>
    <row r="37" customFormat="false" ht="17.35" hidden="false" customHeight="false" outlineLevel="0" collapsed="false">
      <c r="A37" s="69" t="n">
        <v>14</v>
      </c>
      <c r="B37" s="64" t="s">
        <v>41</v>
      </c>
      <c r="C37" s="56" t="n">
        <v>4</v>
      </c>
      <c r="D37" s="58" t="n">
        <v>10</v>
      </c>
      <c r="E37" s="58" t="n">
        <v>14</v>
      </c>
      <c r="F37" s="58" t="n">
        <v>4</v>
      </c>
      <c r="G37" s="58" t="n">
        <v>10</v>
      </c>
      <c r="H37" s="58" t="n">
        <v>10</v>
      </c>
      <c r="I37" s="58" t="n">
        <v>12</v>
      </c>
      <c r="J37" s="58" t="n">
        <v>10</v>
      </c>
      <c r="K37" s="58" t="n">
        <v>10</v>
      </c>
      <c r="L37" s="58" t="n">
        <v>4</v>
      </c>
      <c r="M37" s="58" t="n">
        <v>14</v>
      </c>
      <c r="N37" s="58" t="n">
        <v>6</v>
      </c>
      <c r="O37" s="58" t="n">
        <v>12</v>
      </c>
      <c r="P37" s="82"/>
      <c r="Q37" s="58" t="n">
        <v>14</v>
      </c>
      <c r="R37" s="58" t="n">
        <v>4</v>
      </c>
      <c r="S37" s="83" t="n">
        <f aca="false">SUM(C37:R37)</f>
        <v>138</v>
      </c>
      <c r="T37" s="0"/>
      <c r="U37" s="0"/>
      <c r="V37" s="0"/>
      <c r="W37" s="0"/>
      <c r="X37" s="1"/>
      <c r="Y37" s="0"/>
      <c r="Z37" s="0"/>
      <c r="AA37" s="0"/>
      <c r="AB37" s="0"/>
      <c r="AC37" s="0"/>
      <c r="AD37" s="0"/>
      <c r="AE37" s="0"/>
    </row>
    <row r="38" customFormat="false" ht="17.35" hidden="false" customHeight="false" outlineLevel="0" collapsed="false">
      <c r="A38" s="69" t="n">
        <v>15</v>
      </c>
      <c r="B38" s="64" t="s">
        <v>42</v>
      </c>
      <c r="C38" s="56" t="n">
        <v>0</v>
      </c>
      <c r="D38" s="58" t="n">
        <v>11</v>
      </c>
      <c r="E38" s="58" t="n">
        <v>6</v>
      </c>
      <c r="F38" s="58" t="n">
        <v>8</v>
      </c>
      <c r="G38" s="58" t="n">
        <v>2</v>
      </c>
      <c r="H38" s="58" t="n">
        <v>4</v>
      </c>
      <c r="I38" s="58" t="n">
        <v>4</v>
      </c>
      <c r="J38" s="58" t="n">
        <v>12</v>
      </c>
      <c r="K38" s="58" t="n">
        <v>4</v>
      </c>
      <c r="L38" s="58" t="n">
        <v>6</v>
      </c>
      <c r="M38" s="58" t="n">
        <v>14</v>
      </c>
      <c r="N38" s="58" t="n">
        <v>2</v>
      </c>
      <c r="O38" s="58" t="n">
        <v>4</v>
      </c>
      <c r="P38" s="58" t="n">
        <v>0</v>
      </c>
      <c r="Q38" s="82"/>
      <c r="R38" s="58" t="n">
        <v>10</v>
      </c>
      <c r="S38" s="83" t="n">
        <f aca="false">SUM(C38:R38)</f>
        <v>87</v>
      </c>
      <c r="T38" s="18"/>
      <c r="U38" s="18"/>
      <c r="V38" s="18"/>
      <c r="W38" s="18"/>
      <c r="X38" s="81"/>
      <c r="Y38" s="18"/>
      <c r="Z38" s="18"/>
      <c r="AA38" s="18"/>
      <c r="AB38" s="18"/>
      <c r="AC38" s="18"/>
      <c r="AD38" s="18"/>
      <c r="AE38" s="18"/>
    </row>
    <row r="39" customFormat="false" ht="17.35" hidden="false" customHeight="false" outlineLevel="0" collapsed="false">
      <c r="A39" s="69" t="n">
        <v>16</v>
      </c>
      <c r="B39" s="64" t="s">
        <v>43</v>
      </c>
      <c r="C39" s="56" t="n">
        <v>4</v>
      </c>
      <c r="D39" s="58" t="n">
        <v>2</v>
      </c>
      <c r="E39" s="58" t="n">
        <v>9</v>
      </c>
      <c r="F39" s="58" t="n">
        <v>6</v>
      </c>
      <c r="G39" s="58" t="n">
        <v>5</v>
      </c>
      <c r="H39" s="58" t="n">
        <v>10</v>
      </c>
      <c r="I39" s="58" t="n">
        <v>10</v>
      </c>
      <c r="J39" s="58" t="n">
        <v>4</v>
      </c>
      <c r="K39" s="58" t="n">
        <v>10</v>
      </c>
      <c r="L39" s="58" t="n">
        <v>6</v>
      </c>
      <c r="M39" s="58" t="n">
        <v>10</v>
      </c>
      <c r="N39" s="58" t="n">
        <v>4</v>
      </c>
      <c r="O39" s="58" t="n">
        <v>6</v>
      </c>
      <c r="P39" s="58" t="n">
        <v>10</v>
      </c>
      <c r="Q39" s="58" t="n">
        <v>4</v>
      </c>
      <c r="R39" s="82"/>
      <c r="S39" s="83" t="n">
        <f aca="false">SUM(C39:R39)</f>
        <v>100</v>
      </c>
      <c r="T39" s="79"/>
      <c r="U39" s="80"/>
      <c r="V39" s="18"/>
      <c r="W39" s="18"/>
      <c r="X39" s="81"/>
      <c r="Y39" s="18"/>
      <c r="Z39" s="18"/>
      <c r="AA39" s="18"/>
      <c r="AB39" s="18"/>
      <c r="AC39" s="18"/>
      <c r="AD39" s="18"/>
      <c r="AE39" s="18"/>
    </row>
  </sheetData>
  <mergeCells count="18">
    <mergeCell ref="A3:W3"/>
    <mergeCell ref="Z3:BB3"/>
    <mergeCell ref="AC4:AH4"/>
    <mergeCell ref="AI4:AN4"/>
    <mergeCell ref="AO4:AT4"/>
    <mergeCell ref="AU4:AZ4"/>
    <mergeCell ref="BA4:BF4"/>
    <mergeCell ref="BG4:BL4"/>
    <mergeCell ref="BM4:BR4"/>
    <mergeCell ref="BS4:BX4"/>
    <mergeCell ref="BY4:CD4"/>
    <mergeCell ref="CE4:CJ4"/>
    <mergeCell ref="CK4:CP4"/>
    <mergeCell ref="CQ4:CV4"/>
    <mergeCell ref="CW4:DB4"/>
    <mergeCell ref="DC4:DH4"/>
    <mergeCell ref="DI4:DN4"/>
    <mergeCell ref="A22:S22"/>
  </mergeCells>
  <printOptions headings="false" gridLines="false" gridLinesSet="true" horizontalCentered="true" verticalCentered="false"/>
  <pageMargins left="0.6" right="0.6" top="0.190277777777778" bottom="0.37986111111111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O4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M8" activeCellId="0" sqref="M8"/>
    </sheetView>
  </sheetViews>
  <sheetFormatPr defaultRowHeight="12.75"/>
  <cols>
    <col collapsed="false" hidden="false" max="1" min="1" style="1" width="9.4234693877551"/>
    <col collapsed="false" hidden="false" max="2" min="2" style="0" width="46.6785714285714"/>
    <col collapsed="false" hidden="false" max="6" min="3" style="2" width="10.8520408163265"/>
    <col collapsed="false" hidden="false" max="7" min="7" style="2" width="14.8571428571429"/>
    <col collapsed="false" hidden="false" max="8" min="8" style="3" width="10.9948979591837"/>
    <col collapsed="false" hidden="false" max="9" min="9" style="1" width="11.5714285714286"/>
    <col collapsed="false" hidden="true" max="10" min="10" style="0" width="0"/>
    <col collapsed="false" hidden="false" max="11" min="11" style="0" width="3.70918367346939"/>
    <col collapsed="false" hidden="false" max="12" min="12" style="0" width="9.28571428571429"/>
    <col collapsed="false" hidden="false" max="13" min="13" style="0" width="37.4183673469388"/>
    <col collapsed="false" hidden="false" max="14" min="14" style="0" width="12.5714285714286"/>
    <col collapsed="false" hidden="false" max="15" min="15" style="0" width="19.1428571428571"/>
    <col collapsed="false" hidden="false" max="1025" min="16" style="0" width="8.72959183673469"/>
  </cols>
  <sheetData>
    <row r="1" customFormat="false" ht="42" hidden="false" customHeight="true" outlineLevel="0" collapsed="false">
      <c r="A1" s="4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false" ht="17.25" hidden="false" customHeight="true" outlineLevel="0" collapsed="false">
      <c r="A2" s="0"/>
      <c r="C2" s="0"/>
      <c r="D2" s="0"/>
      <c r="E2" s="0"/>
      <c r="F2" s="0"/>
      <c r="G2" s="0"/>
      <c r="H2" s="0"/>
      <c r="I2" s="0"/>
      <c r="N2" s="1"/>
      <c r="O2" s="1"/>
    </row>
    <row r="3" customFormat="false" ht="42" hidden="false" customHeight="true" outlineLevel="0" collapsed="false">
      <c r="A3" s="85" t="s">
        <v>1</v>
      </c>
      <c r="B3" s="86" t="s">
        <v>2</v>
      </c>
      <c r="C3" s="86" t="s">
        <v>3</v>
      </c>
      <c r="D3" s="87" t="s">
        <v>4</v>
      </c>
      <c r="E3" s="87" t="s">
        <v>5</v>
      </c>
      <c r="F3" s="87" t="s">
        <v>6</v>
      </c>
      <c r="G3" s="87" t="s">
        <v>7</v>
      </c>
      <c r="H3" s="88" t="s">
        <v>8</v>
      </c>
      <c r="I3" s="89" t="s">
        <v>9</v>
      </c>
    </row>
    <row r="4" s="18" customFormat="true" ht="27" hidden="false" customHeight="true" outlineLevel="0" collapsed="false">
      <c r="A4" s="19" t="n">
        <v>1</v>
      </c>
      <c r="B4" s="90" t="str">
        <f aca="false">'Rezultati Silver'!B19</f>
        <v>Vladimirs Lagunovs</v>
      </c>
      <c r="C4" s="91" t="n">
        <f aca="false">'Rezultati Silver'!AB19</f>
        <v>0</v>
      </c>
      <c r="D4" s="92" t="n">
        <f aca="false">'Rezultati Silver'!DO19</f>
        <v>18073</v>
      </c>
      <c r="E4" s="92" t="n">
        <f aca="false">'Rezultati Silver'!DP19</f>
        <v>0</v>
      </c>
      <c r="F4" s="92" t="n">
        <f aca="false">'Rezultati Silver'!DQ19</f>
        <v>18073</v>
      </c>
      <c r="G4" s="93" t="n">
        <f aca="false">'Rezultati Silver'!DR19</f>
        <v>200.811111111111</v>
      </c>
      <c r="H4" s="94" t="n">
        <f aca="false">'Rezultati Silver'!S38</f>
        <v>160</v>
      </c>
      <c r="I4" s="20" t="n">
        <f aca="false">H4-H9</f>
        <v>48</v>
      </c>
      <c r="J4" s="17" t="s">
        <v>10</v>
      </c>
    </row>
    <row r="5" customFormat="false" ht="27" hidden="false" customHeight="true" outlineLevel="0" collapsed="false">
      <c r="A5" s="19" t="n">
        <v>2</v>
      </c>
      <c r="B5" s="90" t="str">
        <f aca="false">'Rezultati Silver'!B10</f>
        <v>Jānis Naļivaiko</v>
      </c>
      <c r="C5" s="91" t="n">
        <f aca="false">'Rezultati Silver'!AB10</f>
        <v>0</v>
      </c>
      <c r="D5" s="92" t="n">
        <f aca="false">'Rezultati Silver'!DO10</f>
        <v>17063</v>
      </c>
      <c r="E5" s="92" t="n">
        <f aca="false">'Rezultati Silver'!DP10</f>
        <v>0</v>
      </c>
      <c r="F5" s="92" t="n">
        <f aca="false">'Rezultati Silver'!DQ10</f>
        <v>17063</v>
      </c>
      <c r="G5" s="93" t="n">
        <f aca="false">'Rezultati Silver'!DR10</f>
        <v>189.588888888889</v>
      </c>
      <c r="H5" s="94" t="n">
        <f aca="false">'Rezultati Silver'!S29</f>
        <v>135</v>
      </c>
      <c r="I5" s="20" t="n">
        <f aca="false">H5-H9</f>
        <v>23</v>
      </c>
      <c r="J5" s="17"/>
    </row>
    <row r="6" customFormat="false" ht="27" hidden="false" customHeight="true" outlineLevel="0" collapsed="false">
      <c r="A6" s="19" t="n">
        <v>3</v>
      </c>
      <c r="B6" s="90" t="str">
        <f aca="false">'Rezultati Silver'!B7</f>
        <v>Anita Valdmane (Ždanovska)</v>
      </c>
      <c r="C6" s="91" t="n">
        <f aca="false">'Rezultati Silver'!AB7</f>
        <v>8</v>
      </c>
      <c r="D6" s="92" t="n">
        <f aca="false">'Rezultati Silver'!DO7</f>
        <v>15202</v>
      </c>
      <c r="E6" s="92" t="n">
        <f aca="false">'Rezultati Silver'!DP7</f>
        <v>672</v>
      </c>
      <c r="F6" s="92" t="n">
        <f aca="false">'Rezultati Silver'!DQ7</f>
        <v>15874</v>
      </c>
      <c r="G6" s="93" t="n">
        <f aca="false">'Rezultati Silver'!DR7</f>
        <v>180.97619047619</v>
      </c>
      <c r="H6" s="94" t="n">
        <f aca="false">'Rezultati Silver'!S26</f>
        <v>135</v>
      </c>
      <c r="I6" s="20" t="n">
        <f aca="false">H6-H9</f>
        <v>23</v>
      </c>
      <c r="J6" s="17"/>
    </row>
    <row r="7" customFormat="false" ht="27" hidden="false" customHeight="true" outlineLevel="0" collapsed="false">
      <c r="A7" s="22" t="n">
        <v>4</v>
      </c>
      <c r="B7" s="90" t="str">
        <f aca="false">'Rezultati Silver'!B15</f>
        <v>Nikolajs Ļevikins</v>
      </c>
      <c r="C7" s="91" t="n">
        <f aca="false">'Rezultati Silver'!AB15</f>
        <v>0</v>
      </c>
      <c r="D7" s="92" t="n">
        <f aca="false">'Rezultati Silver'!DO15</f>
        <v>16941</v>
      </c>
      <c r="E7" s="92" t="n">
        <f aca="false">'Rezultati Silver'!DP15</f>
        <v>0</v>
      </c>
      <c r="F7" s="92" t="n">
        <f aca="false">'Rezultati Silver'!DQ15</f>
        <v>16941</v>
      </c>
      <c r="G7" s="93" t="n">
        <f aca="false">'Rezultati Silver'!DR15</f>
        <v>188.233333333333</v>
      </c>
      <c r="H7" s="94" t="n">
        <f aca="false">'Rezultati Silver'!S34</f>
        <v>133</v>
      </c>
      <c r="I7" s="20" t="n">
        <f aca="false">H7-H9</f>
        <v>21</v>
      </c>
      <c r="J7" s="17"/>
    </row>
    <row r="8" customFormat="false" ht="27" hidden="false" customHeight="true" outlineLevel="0" collapsed="false">
      <c r="A8" s="22" t="n">
        <v>5</v>
      </c>
      <c r="B8" s="90" t="str">
        <f aca="false">'Rezultati Silver'!B8</f>
        <v>Artūrs Zavjalovs</v>
      </c>
      <c r="C8" s="91" t="n">
        <f aca="false">'Rezultati Silver'!AB8</f>
        <v>0</v>
      </c>
      <c r="D8" s="92" t="n">
        <f aca="false">'Rezultati Silver'!DO8</f>
        <v>17144</v>
      </c>
      <c r="E8" s="92" t="n">
        <f aca="false">'Rezultati Silver'!DP8</f>
        <v>0</v>
      </c>
      <c r="F8" s="92" t="n">
        <f aca="false">'Rezultati Silver'!DQ8</f>
        <v>17144</v>
      </c>
      <c r="G8" s="93" t="n">
        <f aca="false">'Rezultati Silver'!DR8</f>
        <v>190.488888888889</v>
      </c>
      <c r="H8" s="94" t="n">
        <f aca="false">'Rezultati Silver'!S27</f>
        <v>131</v>
      </c>
      <c r="I8" s="20" t="n">
        <f aca="false">H8-H9</f>
        <v>19</v>
      </c>
      <c r="J8" s="17"/>
    </row>
    <row r="9" customFormat="false" ht="27" hidden="false" customHeight="true" outlineLevel="0" collapsed="false">
      <c r="A9" s="22" t="n">
        <v>6</v>
      </c>
      <c r="B9" s="90" t="str">
        <f aca="false">'Rezultati Silver'!B12</f>
        <v>Karīna Petrova</v>
      </c>
      <c r="C9" s="91" t="n">
        <f aca="false">'Rezultati Silver'!AB12</f>
        <v>8</v>
      </c>
      <c r="D9" s="92" t="n">
        <f aca="false">'Rezultati Silver'!DO12</f>
        <v>15581</v>
      </c>
      <c r="E9" s="92" t="n">
        <f aca="false">'Rezultati Silver'!DP12</f>
        <v>720</v>
      </c>
      <c r="F9" s="92" t="n">
        <f aca="false">'Rezultati Silver'!DQ12</f>
        <v>16301</v>
      </c>
      <c r="G9" s="93" t="n">
        <f aca="false">'Rezultati Silver'!DR12</f>
        <v>173.122222222222</v>
      </c>
      <c r="H9" s="94" t="n">
        <f aca="false">'Rezultati Silver'!S31</f>
        <v>112</v>
      </c>
      <c r="I9" s="95" t="n">
        <v>0</v>
      </c>
      <c r="J9" s="17"/>
    </row>
    <row r="10" customFormat="false" ht="27" hidden="false" customHeight="true" outlineLevel="0" collapsed="false">
      <c r="A10" s="22" t="n">
        <v>7</v>
      </c>
      <c r="B10" s="96" t="str">
        <f aca="false">'Rezultati Silver'!B4</f>
        <v>Mārtiņš Lasmanis</v>
      </c>
      <c r="C10" s="97" t="n">
        <f aca="false">'Rezultati Silver'!AB4</f>
        <v>0</v>
      </c>
      <c r="D10" s="98" t="n">
        <f aca="false">'Rezultati Silver'!DO4</f>
        <v>16171</v>
      </c>
      <c r="E10" s="98" t="n">
        <f aca="false">'Rezultati Silver'!DP4</f>
        <v>0</v>
      </c>
      <c r="F10" s="98" t="n">
        <f aca="false">'Rezultati Silver'!DQ4</f>
        <v>16171</v>
      </c>
      <c r="G10" s="99" t="n">
        <f aca="false">'Rezultati Silver'!DR4</f>
        <v>179.677777777778</v>
      </c>
      <c r="H10" s="100" t="n">
        <f aca="false">'Rezultati Silver'!S23</f>
        <v>111</v>
      </c>
      <c r="I10" s="25" t="n">
        <f aca="false">H10-H9</f>
        <v>-1</v>
      </c>
      <c r="J10" s="17"/>
    </row>
    <row r="11" customFormat="false" ht="27" hidden="false" customHeight="true" outlineLevel="0" collapsed="false">
      <c r="A11" s="22" t="n">
        <v>8</v>
      </c>
      <c r="B11" s="90" t="str">
        <f aca="false">'Rezultati Silver'!B9</f>
        <v>Dainis Mauriņš</v>
      </c>
      <c r="C11" s="91" t="n">
        <f aca="false">'Rezultati Silver'!AB9</f>
        <v>0</v>
      </c>
      <c r="D11" s="92" t="n">
        <f aca="false">'Rezultati Silver'!DO9</f>
        <v>16011</v>
      </c>
      <c r="E11" s="92" t="n">
        <f aca="false">'Rezultati Silver'!DP9</f>
        <v>0</v>
      </c>
      <c r="F11" s="92" t="n">
        <f aca="false">'Rezultati Silver'!DQ9</f>
        <v>16011</v>
      </c>
      <c r="G11" s="93" t="n">
        <f aca="false">'Rezultati Silver'!DR9</f>
        <v>177.9</v>
      </c>
      <c r="H11" s="94" t="n">
        <f aca="false">'Rezultati Silver'!S28</f>
        <v>110</v>
      </c>
      <c r="I11" s="25" t="n">
        <f aca="false">H11-H9</f>
        <v>-2</v>
      </c>
      <c r="J11" s="17"/>
    </row>
    <row r="12" customFormat="false" ht="27" hidden="false" customHeight="true" outlineLevel="0" collapsed="false">
      <c r="A12" s="22" t="n">
        <v>9</v>
      </c>
      <c r="B12" s="90" t="str">
        <f aca="false">'Rezultati Silver'!B11</f>
        <v>Jeļena Kuruško</v>
      </c>
      <c r="C12" s="91" t="n">
        <f aca="false">'Rezultati Silver'!AB11</f>
        <v>8</v>
      </c>
      <c r="D12" s="92" t="n">
        <f aca="false">'Rezultati Silver'!DO11</f>
        <v>15331</v>
      </c>
      <c r="E12" s="92" t="n">
        <f aca="false">'Rezultati Silver'!DP11</f>
        <v>720</v>
      </c>
      <c r="F12" s="92" t="n">
        <f aca="false">'Rezultati Silver'!DQ11</f>
        <v>16051</v>
      </c>
      <c r="G12" s="93" t="n">
        <f aca="false">'Rezultati Silver'!DR11</f>
        <v>170.344444444444</v>
      </c>
      <c r="H12" s="94" t="n">
        <f aca="false">'Rezultati Silver'!S30</f>
        <v>108</v>
      </c>
      <c r="I12" s="25" t="n">
        <f aca="false">H12-H9</f>
        <v>-4</v>
      </c>
      <c r="J12" s="17"/>
    </row>
    <row r="13" customFormat="false" ht="27" hidden="false" customHeight="true" outlineLevel="0" collapsed="false">
      <c r="A13" s="22" t="n">
        <v>10</v>
      </c>
      <c r="B13" s="90" t="str">
        <f aca="false">'Rezultati Silver'!B16</f>
        <v>Oļegs Kirevičevs</v>
      </c>
      <c r="C13" s="91" t="n">
        <f aca="false">'Rezultati Silver'!AB16</f>
        <v>0</v>
      </c>
      <c r="D13" s="92" t="n">
        <f aca="false">'Rezultati Silver'!DO16</f>
        <v>15507</v>
      </c>
      <c r="E13" s="92" t="n">
        <f aca="false">'Rezultati Silver'!DP16</f>
        <v>0</v>
      </c>
      <c r="F13" s="92" t="n">
        <f aca="false">'Rezultati Silver'!DQ16</f>
        <v>15507</v>
      </c>
      <c r="G13" s="93" t="n">
        <f aca="false">'Rezultati Silver'!DR16</f>
        <v>172.3</v>
      </c>
      <c r="H13" s="94" t="n">
        <f aca="false">'Rezultati Silver'!S35</f>
        <v>105</v>
      </c>
      <c r="I13" s="25" t="n">
        <f aca="false">H13-H7</f>
        <v>-28</v>
      </c>
      <c r="J13" s="17"/>
    </row>
    <row r="14" customFormat="false" ht="27" hidden="false" customHeight="true" outlineLevel="0" collapsed="false">
      <c r="A14" s="22" t="n">
        <v>11</v>
      </c>
      <c r="B14" s="90" t="str">
        <f aca="false">'Rezultati Silver'!B14</f>
        <v>Maksims Jefimovs</v>
      </c>
      <c r="C14" s="91" t="n">
        <f aca="false">'Rezultati Silver'!AB14</f>
        <v>0</v>
      </c>
      <c r="D14" s="92" t="n">
        <f aca="false">'Rezultati Silver'!DO14</f>
        <v>15719</v>
      </c>
      <c r="E14" s="92" t="n">
        <f aca="false">'Rezultati Silver'!DP14</f>
        <v>0</v>
      </c>
      <c r="F14" s="92" t="n">
        <f aca="false">'Rezultati Silver'!DQ14</f>
        <v>15719</v>
      </c>
      <c r="G14" s="93" t="n">
        <f aca="false">'Rezultati Silver'!DR14</f>
        <v>174.655555555556</v>
      </c>
      <c r="H14" s="94" t="n">
        <f aca="false">'Rezultati Silver'!S33</f>
        <v>98</v>
      </c>
      <c r="I14" s="25" t="n">
        <f aca="false">H14-H7</f>
        <v>-35</v>
      </c>
      <c r="J14" s="17"/>
    </row>
    <row r="15" customFormat="false" ht="27" hidden="false" customHeight="true" outlineLevel="0" collapsed="false">
      <c r="A15" s="22" t="n">
        <v>12</v>
      </c>
      <c r="B15" s="90" t="str">
        <f aca="false">'Rezultati Silver'!B18</f>
        <v>Valērijs Ņizkodubovs</v>
      </c>
      <c r="C15" s="91" t="n">
        <f aca="false">'Rezultati Silver'!AB18</f>
        <v>0</v>
      </c>
      <c r="D15" s="92" t="n">
        <f aca="false">'Rezultati Silver'!DO18</f>
        <v>15444</v>
      </c>
      <c r="E15" s="92" t="n">
        <f aca="false">'Rezultati Silver'!DP18</f>
        <v>0</v>
      </c>
      <c r="F15" s="92" t="n">
        <f aca="false">'Rezultati Silver'!DQ18</f>
        <v>15444</v>
      </c>
      <c r="G15" s="93" t="n">
        <f aca="false">'Rezultati Silver'!DR18</f>
        <v>171.6</v>
      </c>
      <c r="H15" s="94" t="n">
        <f aca="false">'Rezultati Silver'!S37</f>
        <v>94</v>
      </c>
      <c r="I15" s="25" t="n">
        <f aca="false">H15-H10</f>
        <v>-17</v>
      </c>
      <c r="J15" s="17"/>
    </row>
    <row r="16" customFormat="false" ht="27" hidden="false" customHeight="true" outlineLevel="0" collapsed="false">
      <c r="A16" s="22" t="n">
        <v>13</v>
      </c>
      <c r="B16" s="90" t="str">
        <f aca="false">'Rezultati Silver'!B5</f>
        <v>Aleksandrs Tjuļins</v>
      </c>
      <c r="C16" s="91" t="n">
        <f aca="false">'Rezultati Silver'!AB5</f>
        <v>0</v>
      </c>
      <c r="D16" s="92" t="n">
        <f aca="false">'Rezultati Silver'!DO5</f>
        <v>14336</v>
      </c>
      <c r="E16" s="92" t="n">
        <f aca="false">'Rezultati Silver'!DP5</f>
        <v>0</v>
      </c>
      <c r="F16" s="92" t="n">
        <f aca="false">'Rezultati Silver'!DQ5</f>
        <v>14336</v>
      </c>
      <c r="G16" s="93" t="n">
        <f aca="false">'Rezultati Silver'!DR5</f>
        <v>159.288888888889</v>
      </c>
      <c r="H16" s="94" t="n">
        <f aca="false">'Rezultati Silver'!S24</f>
        <v>90</v>
      </c>
      <c r="I16" s="25" t="n">
        <f aca="false">H16-H12</f>
        <v>-18</v>
      </c>
      <c r="J16" s="17"/>
    </row>
    <row r="17" customFormat="false" ht="27" hidden="false" customHeight="true" outlineLevel="0" collapsed="false">
      <c r="A17" s="22" t="n">
        <v>14</v>
      </c>
      <c r="B17" s="90" t="str">
        <f aca="false">'Rezultati Silver'!B17</f>
        <v>Olga Morozova</v>
      </c>
      <c r="C17" s="91" t="n">
        <f aca="false">'Rezultati Silver'!AB17</f>
        <v>8</v>
      </c>
      <c r="D17" s="92" t="n">
        <f aca="false">'Rezultati Silver'!DO17</f>
        <v>14168</v>
      </c>
      <c r="E17" s="92" t="n">
        <f aca="false">'Rezultati Silver'!DP17</f>
        <v>720</v>
      </c>
      <c r="F17" s="92" t="n">
        <f aca="false">'Rezultati Silver'!DQ17</f>
        <v>14888</v>
      </c>
      <c r="G17" s="93" t="n">
        <f aca="false">'Rezultati Silver'!DR17</f>
        <v>157.422222222222</v>
      </c>
      <c r="H17" s="94" t="n">
        <f aca="false">'Rezultati Silver'!S36</f>
        <v>79</v>
      </c>
      <c r="I17" s="25" t="n">
        <f aca="false">H17-H9</f>
        <v>-33</v>
      </c>
      <c r="J17" s="17"/>
    </row>
    <row r="18" customFormat="false" ht="27" hidden="false" customHeight="true" outlineLevel="0" collapsed="false">
      <c r="A18" s="22" t="n">
        <v>15</v>
      </c>
      <c r="B18" s="90" t="str">
        <f aca="false">'Rezultati Silver'!B13</f>
        <v>Maksims Isajevs</v>
      </c>
      <c r="C18" s="91" t="n">
        <f aca="false">'Rezultati Silver'!AB13</f>
        <v>0</v>
      </c>
      <c r="D18" s="92" t="n">
        <f aca="false">'Rezultati Silver'!DO13</f>
        <v>8433</v>
      </c>
      <c r="E18" s="92" t="n">
        <f aca="false">'Rezultati Silver'!DP13</f>
        <v>0</v>
      </c>
      <c r="F18" s="92" t="n">
        <f aca="false">'Rezultati Silver'!DQ13</f>
        <v>8433</v>
      </c>
      <c r="G18" s="93" t="n">
        <f aca="false">'Rezultati Silver'!DR13</f>
        <v>175.6875</v>
      </c>
      <c r="H18" s="94" t="n">
        <f aca="false">'Rezultati Silver'!S32</f>
        <v>49</v>
      </c>
      <c r="I18" s="25" t="n">
        <f aca="false">H18-H9</f>
        <v>-63</v>
      </c>
      <c r="J18" s="17"/>
    </row>
    <row r="19" customFormat="false" ht="27" hidden="false" customHeight="true" outlineLevel="0" collapsed="false">
      <c r="A19" s="26" t="n">
        <v>16</v>
      </c>
      <c r="B19" s="90" t="str">
        <f aca="false">'Rezultati Silver'!B6</f>
        <v>Andrejs Kuruško</v>
      </c>
      <c r="C19" s="91" t="n">
        <f aca="false">'Rezultati Silver'!AB6</f>
        <v>0</v>
      </c>
      <c r="D19" s="92" t="n">
        <f aca="false">'Rezultati Silver'!DO6</f>
        <v>4531</v>
      </c>
      <c r="E19" s="92" t="n">
        <f aca="false">'Rezultati Silver'!DP6</f>
        <v>0</v>
      </c>
      <c r="F19" s="92" t="n">
        <f aca="false">'Rezultati Silver'!DQ6</f>
        <v>4531</v>
      </c>
      <c r="G19" s="93" t="n">
        <f aca="false">'Rezultati Silver'!DR6</f>
        <v>151.033333333333</v>
      </c>
      <c r="H19" s="94" t="n">
        <f aca="false">'Rezultati Silver'!S25</f>
        <v>16</v>
      </c>
      <c r="I19" s="27" t="n">
        <f aca="false">H19-H9</f>
        <v>-96</v>
      </c>
      <c r="J19" s="17"/>
    </row>
    <row r="20" customFormat="false" ht="43.3" hidden="true" customHeight="false" outlineLevel="0" collapsed="false">
      <c r="A20" s="28" t="s">
        <v>11</v>
      </c>
      <c r="B20" s="28"/>
      <c r="C20" s="28"/>
    </row>
    <row r="21" customFormat="false" ht="19.5" hidden="true" customHeight="false" outlineLevel="0" collapsed="false">
      <c r="A21" s="29" t="s">
        <v>1</v>
      </c>
      <c r="B21" s="30" t="s">
        <v>2</v>
      </c>
      <c r="C21" s="31" t="s">
        <v>12</v>
      </c>
    </row>
    <row r="22" customFormat="false" ht="25.5" hidden="true" customHeight="true" outlineLevel="0" collapsed="false">
      <c r="A22" s="32" t="n">
        <v>1</v>
      </c>
      <c r="B22" s="33"/>
      <c r="C22" s="34" t="e">
        <f aca="false">#REF!+#REF!</f>
        <v>#REF!</v>
      </c>
    </row>
    <row r="23" customFormat="false" ht="25.5" hidden="true" customHeight="true" outlineLevel="0" collapsed="false">
      <c r="A23" s="32"/>
      <c r="B23" s="35"/>
      <c r="C23" s="36" t="e">
        <f aca="false">#REF!+#REF!</f>
        <v>#REF!</v>
      </c>
    </row>
    <row r="24" customFormat="false" ht="25.5" hidden="true" customHeight="true" outlineLevel="0" collapsed="false">
      <c r="A24" s="37" t="n">
        <v>2</v>
      </c>
      <c r="B24" s="33"/>
      <c r="C24" s="34" t="e">
        <f aca="false">#REF!+#REF!</f>
        <v>#REF!</v>
      </c>
    </row>
    <row r="25" customFormat="false" ht="25.5" hidden="true" customHeight="true" outlineLevel="0" collapsed="false">
      <c r="A25" s="37"/>
      <c r="B25" s="35"/>
      <c r="C25" s="36" t="e">
        <f aca="false">#REF!+#REF!</f>
        <v>#REF!</v>
      </c>
    </row>
    <row r="26" customFormat="false" ht="25.5" hidden="true" customHeight="true" outlineLevel="0" collapsed="false">
      <c r="A26" s="37" t="n">
        <v>3</v>
      </c>
      <c r="B26" s="33"/>
      <c r="C26" s="34" t="e">
        <f aca="false">#REF!+#REF!</f>
        <v>#REF!</v>
      </c>
    </row>
    <row r="27" customFormat="false" ht="23.25" hidden="true" customHeight="false" outlineLevel="0" collapsed="false">
      <c r="A27" s="37"/>
      <c r="B27" s="35"/>
      <c r="C27" s="36" t="e">
        <f aca="false">#REF!+#REF!</f>
        <v>#REF!</v>
      </c>
    </row>
    <row r="28" customFormat="false" ht="22.5" hidden="true" customHeight="false" outlineLevel="0" collapsed="false">
      <c r="A28" s="37" t="n">
        <v>4</v>
      </c>
      <c r="B28" s="33"/>
      <c r="C28" s="34" t="e">
        <f aca="false">#REF!+#REF!</f>
        <v>#REF!</v>
      </c>
    </row>
    <row r="29" customFormat="false" ht="23.25" hidden="true" customHeight="false" outlineLevel="0" collapsed="false">
      <c r="A29" s="37"/>
      <c r="B29" s="35"/>
      <c r="C29" s="36" t="e">
        <f aca="false">#REF!+#REF!</f>
        <v>#REF!</v>
      </c>
    </row>
    <row r="30" customFormat="false" ht="22.5" hidden="true" customHeight="false" outlineLevel="0" collapsed="false">
      <c r="A30" s="37" t="n">
        <v>5</v>
      </c>
      <c r="B30" s="33"/>
      <c r="C30" s="34" t="e">
        <f aca="false">#REF!+#REF!</f>
        <v>#REF!</v>
      </c>
    </row>
    <row r="31" customFormat="false" ht="23.25" hidden="true" customHeight="false" outlineLevel="0" collapsed="false">
      <c r="A31" s="37"/>
      <c r="B31" s="35"/>
      <c r="C31" s="38" t="e">
        <f aca="false">#REF!+#REF!</f>
        <v>#REF!</v>
      </c>
    </row>
    <row r="35" customFormat="false" ht="12.8" hidden="false" customHeight="false" outlineLevel="0" collapsed="false"/>
    <row r="36" customFormat="false" ht="12.8" hidden="false" customHeight="false" outlineLevel="0" collapsed="false"/>
    <row r="38" customFormat="false" ht="12.8" hidden="false" customHeight="false" outlineLevel="0" collapsed="false"/>
    <row r="39" customFormat="false" ht="12.8" hidden="false" customHeight="false" outlineLevel="0" collapsed="false"/>
    <row r="40" customFormat="false" ht="12.8" hidden="false" customHeight="false" outlineLevel="0" collapsed="false"/>
    <row r="41" customFormat="false" ht="12.8" hidden="false" customHeight="false" outlineLevel="0" collapsed="false"/>
    <row r="42" customFormat="false" ht="12.8" hidden="false" customHeight="false" outlineLevel="0" collapsed="false"/>
    <row r="44" customFormat="false" ht="12.8" hidden="false" customHeight="false" outlineLevel="0" collapsed="false"/>
  </sheetData>
  <mergeCells count="8">
    <mergeCell ref="A1:K1"/>
    <mergeCell ref="J4:J19"/>
    <mergeCell ref="A20:C20"/>
    <mergeCell ref="A22:A23"/>
    <mergeCell ref="A24:A25"/>
    <mergeCell ref="A26:A27"/>
    <mergeCell ref="A28:A29"/>
    <mergeCell ref="A30:A31"/>
  </mergeCells>
  <printOptions headings="false" gridLines="false" gridLinesSet="true" horizontalCentered="false" verticalCentered="false"/>
  <pageMargins left="0.179861111111111" right="0.220138888888889" top="0.170138888888889" bottom="0.159722222222222" header="0.511805555555555" footer="0.511805555555555"/>
  <pageSetup paperSize="1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3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6" activeCellId="0" sqref="A16"/>
    </sheetView>
  </sheetViews>
  <sheetFormatPr defaultRowHeight="12.8"/>
  <cols>
    <col collapsed="false" hidden="false" max="1" min="1" style="1" width="9"/>
    <col collapsed="false" hidden="false" max="2" min="2" style="39" width="31.4285714285714"/>
    <col collapsed="false" hidden="false" max="19" min="3" style="40" width="8.85714285714286"/>
    <col collapsed="false" hidden="false" max="22" min="20" style="40" width="10.2857142857143"/>
    <col collapsed="false" hidden="false" max="23" min="23" style="40" width="11.9948979591837"/>
    <col collapsed="false" hidden="false" max="24" min="24" style="41" width="7.25510204081633"/>
    <col collapsed="false" hidden="false" max="26" min="25" style="41" width="7.85714285714286"/>
    <col collapsed="false" hidden="false" max="27" min="27" style="41" width="32.4438775510204"/>
    <col collapsed="false" hidden="false" max="28" min="28" style="41" width="9.14285714285714"/>
    <col collapsed="false" hidden="false" max="29" min="29" style="41" width="10"/>
    <col collapsed="false" hidden="false" max="30" min="30" style="41" width="10.8520408163265"/>
    <col collapsed="false" hidden="false" max="31" min="31" style="41" width="10.2857142857143"/>
    <col collapsed="false" hidden="false" max="32" min="32" style="2" width="11.5714285714286"/>
    <col collapsed="false" hidden="false" max="1022" min="33" style="42" width="9.14285714285714"/>
    <col collapsed="false" hidden="false" max="1025" min="1023" style="0" width="9.14285714285714"/>
  </cols>
  <sheetData>
    <row r="1" customFormat="false" ht="33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</row>
    <row r="2" customFormat="false" ht="19.7" hidden="false" customHeight="false" outlineLevel="0" collapsed="false">
      <c r="A2" s="43" t="s">
        <v>13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0"/>
      <c r="Y2" s="0"/>
      <c r="Z2" s="43" t="s">
        <v>14</v>
      </c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</row>
    <row r="3" s="53" customFormat="true" ht="59.7" hidden="false" customHeight="true" outlineLevel="0" collapsed="false">
      <c r="A3" s="49" t="s">
        <v>1</v>
      </c>
      <c r="B3" s="50" t="s">
        <v>2</v>
      </c>
      <c r="C3" s="101" t="s">
        <v>3</v>
      </c>
      <c r="D3" s="101" t="str">
        <f aca="false">B4</f>
        <v>Mārtiņš Lasmanis</v>
      </c>
      <c r="E3" s="101" t="str">
        <f aca="false">B5</f>
        <v>Aleksandrs Tjuļins</v>
      </c>
      <c r="F3" s="101" t="str">
        <f aca="false">B6</f>
        <v>Andrejs Kuruško</v>
      </c>
      <c r="G3" s="101" t="str">
        <f aca="false">B7</f>
        <v>Anita Valdmane (Ždanovska)</v>
      </c>
      <c r="H3" s="101" t="str">
        <f aca="false">B8</f>
        <v>Artūrs Zavjalovs</v>
      </c>
      <c r="I3" s="101" t="str">
        <f aca="false">B9</f>
        <v>Dainis Mauriņš</v>
      </c>
      <c r="J3" s="101" t="str">
        <f aca="false">B10</f>
        <v>Jānis Naļivaiko</v>
      </c>
      <c r="K3" s="101" t="str">
        <f aca="false">B11</f>
        <v>Jeļena Kuruško</v>
      </c>
      <c r="L3" s="101" t="str">
        <f aca="false">B12</f>
        <v>Karīna Petrova</v>
      </c>
      <c r="M3" s="101" t="str">
        <f aca="false">B13</f>
        <v>Maksims Isajevs</v>
      </c>
      <c r="N3" s="101" t="str">
        <f aca="false">B14</f>
        <v>Maksims Jefimovs</v>
      </c>
      <c r="O3" s="101" t="str">
        <f aca="false">B15</f>
        <v>Nikolajs Ļevikins</v>
      </c>
      <c r="P3" s="101" t="str">
        <f aca="false">B16</f>
        <v>Oļegs Kirevičevs</v>
      </c>
      <c r="Q3" s="101" t="str">
        <f aca="false">B17</f>
        <v>Olga Morozova</v>
      </c>
      <c r="R3" s="101" t="str">
        <f aca="false">B18</f>
        <v>Valērijs Ņizkodubovs</v>
      </c>
      <c r="S3" s="101" t="str">
        <f aca="false">B19</f>
        <v>Vladimirs Lagunovs</v>
      </c>
      <c r="T3" s="50" t="s">
        <v>4</v>
      </c>
      <c r="U3" s="50" t="s">
        <v>5</v>
      </c>
      <c r="V3" s="50" t="s">
        <v>6</v>
      </c>
      <c r="W3" s="102" t="s">
        <v>7</v>
      </c>
      <c r="X3" s="48" t="s">
        <v>15</v>
      </c>
      <c r="Y3" s="48" t="s">
        <v>15</v>
      </c>
      <c r="Z3" s="49" t="s">
        <v>1</v>
      </c>
      <c r="AA3" s="50" t="s">
        <v>2</v>
      </c>
      <c r="AB3" s="51" t="s">
        <v>3</v>
      </c>
      <c r="AC3" s="52" t="s">
        <v>47</v>
      </c>
      <c r="AD3" s="52"/>
      <c r="AE3" s="52"/>
      <c r="AF3" s="52"/>
      <c r="AG3" s="52"/>
      <c r="AH3" s="52"/>
      <c r="AI3" s="52" t="s">
        <v>48</v>
      </c>
      <c r="AJ3" s="52"/>
      <c r="AK3" s="52"/>
      <c r="AL3" s="52"/>
      <c r="AM3" s="52"/>
      <c r="AN3" s="52"/>
      <c r="AO3" s="52" t="s">
        <v>49</v>
      </c>
      <c r="AP3" s="52"/>
      <c r="AQ3" s="52"/>
      <c r="AR3" s="52"/>
      <c r="AS3" s="52"/>
      <c r="AT3" s="52"/>
      <c r="AU3" s="52" t="s">
        <v>50</v>
      </c>
      <c r="AV3" s="52"/>
      <c r="AW3" s="52"/>
      <c r="AX3" s="52"/>
      <c r="AY3" s="52"/>
      <c r="AZ3" s="52"/>
      <c r="BA3" s="52" t="s">
        <v>51</v>
      </c>
      <c r="BB3" s="52"/>
      <c r="BC3" s="52"/>
      <c r="BD3" s="52"/>
      <c r="BE3" s="52"/>
      <c r="BF3" s="52"/>
      <c r="BG3" s="52" t="s">
        <v>52</v>
      </c>
      <c r="BH3" s="52"/>
      <c r="BI3" s="52"/>
      <c r="BJ3" s="52"/>
      <c r="BK3" s="52"/>
      <c r="BL3" s="52"/>
      <c r="BM3" s="52" t="s">
        <v>53</v>
      </c>
      <c r="BN3" s="52"/>
      <c r="BO3" s="52"/>
      <c r="BP3" s="52"/>
      <c r="BQ3" s="52"/>
      <c r="BR3" s="52"/>
      <c r="BS3" s="52" t="s">
        <v>54</v>
      </c>
      <c r="BT3" s="52"/>
      <c r="BU3" s="52"/>
      <c r="BV3" s="52"/>
      <c r="BW3" s="52"/>
      <c r="BX3" s="52"/>
      <c r="BY3" s="52" t="s">
        <v>55</v>
      </c>
      <c r="BZ3" s="52"/>
      <c r="CA3" s="52"/>
      <c r="CB3" s="52"/>
      <c r="CC3" s="52"/>
      <c r="CD3" s="52"/>
      <c r="CE3" s="52" t="s">
        <v>56</v>
      </c>
      <c r="CF3" s="52"/>
      <c r="CG3" s="52"/>
      <c r="CH3" s="52"/>
      <c r="CI3" s="52"/>
      <c r="CJ3" s="52"/>
      <c r="CK3" s="52" t="s">
        <v>57</v>
      </c>
      <c r="CL3" s="52"/>
      <c r="CM3" s="52"/>
      <c r="CN3" s="52"/>
      <c r="CO3" s="52"/>
      <c r="CP3" s="52"/>
      <c r="CQ3" s="52" t="s">
        <v>27</v>
      </c>
      <c r="CR3" s="52"/>
      <c r="CS3" s="52"/>
      <c r="CT3" s="52"/>
      <c r="CU3" s="52"/>
      <c r="CV3" s="52"/>
      <c r="CW3" s="52" t="s">
        <v>27</v>
      </c>
      <c r="CX3" s="52"/>
      <c r="CY3" s="52"/>
      <c r="CZ3" s="52"/>
      <c r="DA3" s="52"/>
      <c r="DB3" s="52"/>
      <c r="DC3" s="52" t="s">
        <v>27</v>
      </c>
      <c r="DD3" s="52"/>
      <c r="DE3" s="52"/>
      <c r="DF3" s="52"/>
      <c r="DG3" s="52"/>
      <c r="DH3" s="52"/>
      <c r="DI3" s="52" t="s">
        <v>27</v>
      </c>
      <c r="DJ3" s="52"/>
      <c r="DK3" s="52"/>
      <c r="DL3" s="52"/>
      <c r="DM3" s="52"/>
      <c r="DN3" s="52"/>
      <c r="DO3" s="46" t="s">
        <v>4</v>
      </c>
      <c r="DP3" s="46" t="s">
        <v>5</v>
      </c>
      <c r="DQ3" s="46" t="s">
        <v>6</v>
      </c>
      <c r="DR3" s="46" t="s">
        <v>7</v>
      </c>
      <c r="AMI3" s="0"/>
      <c r="AMJ3" s="0"/>
    </row>
    <row r="4" s="68" customFormat="true" ht="17.35" hidden="false" customHeight="false" outlineLevel="0" collapsed="false">
      <c r="A4" s="103" t="n">
        <v>1</v>
      </c>
      <c r="B4" s="55" t="s">
        <v>58</v>
      </c>
      <c r="C4" s="56" t="n">
        <v>0</v>
      </c>
      <c r="D4" s="82"/>
      <c r="E4" s="58" t="n">
        <v>1140</v>
      </c>
      <c r="F4" s="58" t="n">
        <v>933</v>
      </c>
      <c r="G4" s="58" t="n">
        <v>1160</v>
      </c>
      <c r="H4" s="58" t="n">
        <v>1239</v>
      </c>
      <c r="I4" s="58" t="n">
        <v>1054</v>
      </c>
      <c r="J4" s="58" t="n">
        <v>1163</v>
      </c>
      <c r="K4" s="58" t="n">
        <v>920</v>
      </c>
      <c r="L4" s="58" t="n">
        <v>966</v>
      </c>
      <c r="M4" s="58" t="n">
        <v>1159</v>
      </c>
      <c r="N4" s="58" t="n">
        <v>1115</v>
      </c>
      <c r="O4" s="58" t="n">
        <v>1142</v>
      </c>
      <c r="P4" s="58" t="n">
        <v>1043</v>
      </c>
      <c r="Q4" s="58" t="n">
        <v>1128</v>
      </c>
      <c r="R4" s="58" t="n">
        <v>962</v>
      </c>
      <c r="S4" s="58" t="n">
        <v>1047</v>
      </c>
      <c r="T4" s="59" t="n">
        <f aca="false">SUM(D4:S4)</f>
        <v>16171</v>
      </c>
      <c r="U4" s="59" t="n">
        <f aca="false">C4*(COUNT(D4:S4))</f>
        <v>0</v>
      </c>
      <c r="V4" s="59" t="n">
        <f aca="false">SUM(T4:U4)</f>
        <v>16171</v>
      </c>
      <c r="W4" s="104" t="n">
        <f aca="false">(AVERAGE(D4:S4)/6)</f>
        <v>179.677777777778</v>
      </c>
      <c r="X4" s="61" t="n">
        <f aca="false">DQ4</f>
        <v>16171</v>
      </c>
      <c r="Y4" s="61" t="n">
        <f aca="false">DR4</f>
        <v>179.677777777778</v>
      </c>
      <c r="Z4" s="63" t="n">
        <v>1</v>
      </c>
      <c r="AA4" s="64" t="s">
        <v>58</v>
      </c>
      <c r="AB4" s="65" t="n">
        <v>0</v>
      </c>
      <c r="AC4" s="66" t="n">
        <v>191</v>
      </c>
      <c r="AD4" s="58" t="n">
        <v>164</v>
      </c>
      <c r="AE4" s="58" t="n">
        <v>214</v>
      </c>
      <c r="AF4" s="58" t="n">
        <v>224</v>
      </c>
      <c r="AG4" s="58" t="n">
        <v>212</v>
      </c>
      <c r="AH4" s="67" t="n">
        <v>234</v>
      </c>
      <c r="AI4" s="66" t="n">
        <v>140</v>
      </c>
      <c r="AJ4" s="58" t="n">
        <v>167</v>
      </c>
      <c r="AK4" s="58" t="n">
        <v>136</v>
      </c>
      <c r="AL4" s="58" t="n">
        <v>156</v>
      </c>
      <c r="AM4" s="58" t="n">
        <v>187</v>
      </c>
      <c r="AN4" s="67" t="n">
        <v>176</v>
      </c>
      <c r="AO4" s="66" t="n">
        <v>149</v>
      </c>
      <c r="AP4" s="58" t="n">
        <v>163</v>
      </c>
      <c r="AQ4" s="58" t="n">
        <v>192</v>
      </c>
      <c r="AR4" s="58" t="n">
        <v>165</v>
      </c>
      <c r="AS4" s="58" t="n">
        <v>180</v>
      </c>
      <c r="AT4" s="67" t="n">
        <v>205</v>
      </c>
      <c r="AU4" s="66" t="n">
        <v>219</v>
      </c>
      <c r="AV4" s="58" t="n">
        <v>179</v>
      </c>
      <c r="AW4" s="58" t="n">
        <v>142</v>
      </c>
      <c r="AX4" s="58" t="n">
        <v>171</v>
      </c>
      <c r="AY4" s="58" t="n">
        <v>184</v>
      </c>
      <c r="AZ4" s="67" t="n">
        <v>152</v>
      </c>
      <c r="BA4" s="66" t="n">
        <v>221</v>
      </c>
      <c r="BB4" s="58" t="n">
        <v>205</v>
      </c>
      <c r="BC4" s="58" t="n">
        <v>154</v>
      </c>
      <c r="BD4" s="58" t="n">
        <v>209</v>
      </c>
      <c r="BE4" s="58" t="n">
        <v>182</v>
      </c>
      <c r="BF4" s="67" t="n">
        <v>189</v>
      </c>
      <c r="BG4" s="66" t="n">
        <v>142</v>
      </c>
      <c r="BH4" s="58" t="n">
        <v>154</v>
      </c>
      <c r="BI4" s="58" t="n">
        <v>191</v>
      </c>
      <c r="BJ4" s="58" t="n">
        <v>209</v>
      </c>
      <c r="BK4" s="58" t="n">
        <v>181</v>
      </c>
      <c r="BL4" s="67" t="n">
        <v>238</v>
      </c>
      <c r="BM4" s="66" t="n">
        <v>145</v>
      </c>
      <c r="BN4" s="58" t="n">
        <v>158</v>
      </c>
      <c r="BO4" s="58" t="n">
        <v>136</v>
      </c>
      <c r="BP4" s="58" t="n">
        <v>147</v>
      </c>
      <c r="BQ4" s="58" t="n">
        <v>179</v>
      </c>
      <c r="BR4" s="67" t="n">
        <v>168</v>
      </c>
      <c r="BS4" s="66" t="n">
        <v>200</v>
      </c>
      <c r="BT4" s="58" t="n">
        <v>166</v>
      </c>
      <c r="BU4" s="58" t="n">
        <v>166</v>
      </c>
      <c r="BV4" s="58" t="n">
        <v>210</v>
      </c>
      <c r="BW4" s="58" t="n">
        <v>197</v>
      </c>
      <c r="BX4" s="67" t="n">
        <v>201</v>
      </c>
      <c r="BY4" s="66" t="n">
        <v>192</v>
      </c>
      <c r="BZ4" s="58" t="n">
        <v>180</v>
      </c>
      <c r="CA4" s="58" t="n">
        <v>172</v>
      </c>
      <c r="CB4" s="58" t="n">
        <v>183</v>
      </c>
      <c r="CC4" s="58" t="n">
        <v>212</v>
      </c>
      <c r="CD4" s="67" t="n">
        <v>203</v>
      </c>
      <c r="CE4" s="66" t="n">
        <v>196</v>
      </c>
      <c r="CF4" s="58" t="n">
        <v>193</v>
      </c>
      <c r="CG4" s="58" t="n">
        <v>160</v>
      </c>
      <c r="CH4" s="58" t="n">
        <v>199</v>
      </c>
      <c r="CI4" s="58" t="n">
        <v>188</v>
      </c>
      <c r="CJ4" s="67" t="n">
        <v>192</v>
      </c>
      <c r="CK4" s="66" t="n">
        <v>154</v>
      </c>
      <c r="CL4" s="58" t="n">
        <v>145</v>
      </c>
      <c r="CM4" s="58" t="n">
        <v>174</v>
      </c>
      <c r="CN4" s="58" t="n">
        <v>130</v>
      </c>
      <c r="CO4" s="58" t="n">
        <v>202</v>
      </c>
      <c r="CP4" s="67" t="n">
        <v>161</v>
      </c>
      <c r="CQ4" s="66" t="n">
        <v>136</v>
      </c>
      <c r="CR4" s="58" t="n">
        <v>134</v>
      </c>
      <c r="CS4" s="58" t="n">
        <v>147</v>
      </c>
      <c r="CT4" s="58" t="n">
        <v>160</v>
      </c>
      <c r="CU4" s="58" t="n">
        <v>186</v>
      </c>
      <c r="CV4" s="67" t="n">
        <v>157</v>
      </c>
      <c r="CW4" s="66" t="n">
        <v>200</v>
      </c>
      <c r="CX4" s="58" t="n">
        <v>191</v>
      </c>
      <c r="CY4" s="58" t="n">
        <v>173</v>
      </c>
      <c r="CZ4" s="58" t="n">
        <v>224</v>
      </c>
      <c r="DA4" s="58" t="n">
        <v>186</v>
      </c>
      <c r="DB4" s="67" t="n">
        <v>189</v>
      </c>
      <c r="DC4" s="66" t="n">
        <v>189</v>
      </c>
      <c r="DD4" s="58" t="n">
        <v>158</v>
      </c>
      <c r="DE4" s="58" t="n">
        <v>167</v>
      </c>
      <c r="DF4" s="58" t="n">
        <v>182</v>
      </c>
      <c r="DG4" s="58" t="n">
        <v>158</v>
      </c>
      <c r="DH4" s="67" t="n">
        <v>189</v>
      </c>
      <c r="DI4" s="66" t="n">
        <v>188</v>
      </c>
      <c r="DJ4" s="58" t="n">
        <v>160</v>
      </c>
      <c r="DK4" s="58" t="n">
        <v>183</v>
      </c>
      <c r="DL4" s="58" t="n">
        <v>210</v>
      </c>
      <c r="DM4" s="58" t="n">
        <v>197</v>
      </c>
      <c r="DN4" s="67" t="n">
        <v>221</v>
      </c>
      <c r="DO4" s="59" t="n">
        <f aca="false">SUM(AC4:DN4)</f>
        <v>16171</v>
      </c>
      <c r="DP4" s="59" t="n">
        <f aca="false">AB4*(COUNT(AC4:DN4))</f>
        <v>0</v>
      </c>
      <c r="DQ4" s="59" t="n">
        <f aca="false">SUM(DO4:DP4)</f>
        <v>16171</v>
      </c>
      <c r="DR4" s="60" t="n">
        <f aca="false">(AVERAGE(AC4:DN4))</f>
        <v>179.677777777778</v>
      </c>
      <c r="DS4" s="68" t="str">
        <f aca="false">B4</f>
        <v>Mārtiņš Lasmanis</v>
      </c>
      <c r="AMI4" s="0"/>
      <c r="AMJ4" s="0"/>
    </row>
    <row r="5" customFormat="false" ht="17.35" hidden="false" customHeight="false" outlineLevel="0" collapsed="false">
      <c r="A5" s="103" t="n">
        <v>2</v>
      </c>
      <c r="B5" s="55" t="s">
        <v>59</v>
      </c>
      <c r="C5" s="56" t="n">
        <v>0</v>
      </c>
      <c r="D5" s="56" t="n">
        <v>796</v>
      </c>
      <c r="E5" s="82"/>
      <c r="F5" s="58" t="n">
        <v>807</v>
      </c>
      <c r="G5" s="58" t="n">
        <v>993</v>
      </c>
      <c r="H5" s="58" t="n">
        <v>826</v>
      </c>
      <c r="I5" s="58" t="n">
        <f aca="false">178+155+179+127+162+177</f>
        <v>978</v>
      </c>
      <c r="J5" s="58" t="n">
        <v>878</v>
      </c>
      <c r="K5" s="58" t="n">
        <v>1045</v>
      </c>
      <c r="L5" s="58" t="n">
        <v>1010</v>
      </c>
      <c r="M5" s="58" t="n">
        <v>998</v>
      </c>
      <c r="N5" s="58" t="n">
        <v>1111</v>
      </c>
      <c r="O5" s="58" t="n">
        <v>986</v>
      </c>
      <c r="P5" s="58" t="n">
        <v>984</v>
      </c>
      <c r="Q5" s="58" t="n">
        <v>917</v>
      </c>
      <c r="R5" s="58" t="n">
        <v>1033</v>
      </c>
      <c r="S5" s="58" t="n">
        <f aca="false">145+161+191+165+147+165</f>
        <v>974</v>
      </c>
      <c r="T5" s="59" t="n">
        <f aca="false">SUM(D5:S5)</f>
        <v>14336</v>
      </c>
      <c r="U5" s="59" t="n">
        <f aca="false">C5*(COUNT(D5:S5))</f>
        <v>0</v>
      </c>
      <c r="V5" s="59" t="n">
        <f aca="false">SUM(T5:U5)</f>
        <v>14336</v>
      </c>
      <c r="W5" s="104" t="n">
        <f aca="false">(AVERAGE(D5:S5)/6)</f>
        <v>159.288888888889</v>
      </c>
      <c r="X5" s="61" t="n">
        <f aca="false">DQ5</f>
        <v>14336</v>
      </c>
      <c r="Y5" s="61" t="n">
        <f aca="false">DR5</f>
        <v>159.288888888889</v>
      </c>
      <c r="Z5" s="63" t="n">
        <v>2</v>
      </c>
      <c r="AA5" s="64" t="s">
        <v>59</v>
      </c>
      <c r="AB5" s="65" t="n">
        <v>0</v>
      </c>
      <c r="AC5" s="66" t="n">
        <v>178</v>
      </c>
      <c r="AD5" s="58" t="n">
        <v>148</v>
      </c>
      <c r="AE5" s="58" t="n">
        <v>191</v>
      </c>
      <c r="AF5" s="58" t="n">
        <v>164</v>
      </c>
      <c r="AG5" s="58" t="n">
        <v>164</v>
      </c>
      <c r="AH5" s="67" t="n">
        <v>141</v>
      </c>
      <c r="AI5" s="66" t="n">
        <v>125</v>
      </c>
      <c r="AJ5" s="58" t="n">
        <v>145</v>
      </c>
      <c r="AK5" s="58" t="n">
        <v>147</v>
      </c>
      <c r="AL5" s="58" t="n">
        <v>157</v>
      </c>
      <c r="AM5" s="58" t="n">
        <v>173</v>
      </c>
      <c r="AN5" s="67" t="n">
        <v>170</v>
      </c>
      <c r="AO5" s="66" t="n">
        <v>171</v>
      </c>
      <c r="AP5" s="58" t="n">
        <v>158</v>
      </c>
      <c r="AQ5" s="58" t="n">
        <v>188</v>
      </c>
      <c r="AR5" s="58" t="n">
        <v>156</v>
      </c>
      <c r="AS5" s="58" t="n">
        <v>158</v>
      </c>
      <c r="AT5" s="67" t="n">
        <v>167</v>
      </c>
      <c r="AU5" s="66" t="n">
        <v>150</v>
      </c>
      <c r="AV5" s="58" t="n">
        <v>129</v>
      </c>
      <c r="AW5" s="58" t="n">
        <v>210</v>
      </c>
      <c r="AX5" s="58" t="n">
        <v>152</v>
      </c>
      <c r="AY5" s="58" t="n">
        <v>172</v>
      </c>
      <c r="AZ5" s="67" t="n">
        <v>171</v>
      </c>
      <c r="BA5" s="66" t="n">
        <v>169</v>
      </c>
      <c r="BB5" s="58" t="n">
        <v>184</v>
      </c>
      <c r="BC5" s="58" t="n">
        <v>156</v>
      </c>
      <c r="BD5" s="58" t="n">
        <v>196</v>
      </c>
      <c r="BE5" s="58" t="n">
        <v>137</v>
      </c>
      <c r="BF5" s="67" t="n">
        <v>168</v>
      </c>
      <c r="BG5" s="66" t="n">
        <v>204</v>
      </c>
      <c r="BH5" s="58" t="n">
        <v>150</v>
      </c>
      <c r="BI5" s="58" t="n">
        <v>161</v>
      </c>
      <c r="BJ5" s="58" t="n">
        <v>168</v>
      </c>
      <c r="BK5" s="58" t="n">
        <v>180</v>
      </c>
      <c r="BL5" s="67" t="n">
        <v>182</v>
      </c>
      <c r="BM5" s="66" t="n">
        <v>136</v>
      </c>
      <c r="BN5" s="58" t="n">
        <v>140</v>
      </c>
      <c r="BO5" s="58" t="n">
        <v>151</v>
      </c>
      <c r="BP5" s="58" t="n">
        <v>202</v>
      </c>
      <c r="BQ5" s="58" t="n">
        <v>123</v>
      </c>
      <c r="BR5" s="67" t="n">
        <v>126</v>
      </c>
      <c r="BS5" s="66" t="n">
        <v>140</v>
      </c>
      <c r="BT5" s="58" t="n">
        <v>132</v>
      </c>
      <c r="BU5" s="58" t="n">
        <v>134</v>
      </c>
      <c r="BV5" s="58" t="n">
        <v>153</v>
      </c>
      <c r="BW5" s="58" t="n">
        <v>142</v>
      </c>
      <c r="BX5" s="67" t="n">
        <v>95</v>
      </c>
      <c r="BY5" s="66" t="n">
        <v>142</v>
      </c>
      <c r="BZ5" s="58" t="n">
        <v>143</v>
      </c>
      <c r="CA5" s="58" t="n">
        <v>168</v>
      </c>
      <c r="CB5" s="58" t="n">
        <v>157</v>
      </c>
      <c r="CC5" s="58" t="n">
        <v>204</v>
      </c>
      <c r="CD5" s="67" t="n">
        <v>179</v>
      </c>
      <c r="CE5" s="66" t="n">
        <v>142</v>
      </c>
      <c r="CF5" s="58" t="n">
        <v>147</v>
      </c>
      <c r="CG5" s="58" t="n">
        <v>162</v>
      </c>
      <c r="CH5" s="58" t="n">
        <v>169</v>
      </c>
      <c r="CI5" s="58" t="n">
        <v>201</v>
      </c>
      <c r="CJ5" s="67" t="n">
        <v>212</v>
      </c>
      <c r="CK5" s="66" t="n">
        <v>160</v>
      </c>
      <c r="CL5" s="58" t="n">
        <v>113</v>
      </c>
      <c r="CM5" s="58" t="n">
        <v>135</v>
      </c>
      <c r="CN5" s="58" t="n">
        <v>136</v>
      </c>
      <c r="CO5" s="58" t="n">
        <v>124</v>
      </c>
      <c r="CP5" s="67" t="n">
        <v>158</v>
      </c>
      <c r="CQ5" s="66" t="n">
        <v>145</v>
      </c>
      <c r="CR5" s="58" t="n">
        <v>161</v>
      </c>
      <c r="CS5" s="58" t="n">
        <v>191</v>
      </c>
      <c r="CT5" s="58" t="n">
        <v>165</v>
      </c>
      <c r="CU5" s="58" t="n">
        <v>147</v>
      </c>
      <c r="CV5" s="67" t="n">
        <v>165</v>
      </c>
      <c r="CW5" s="66" t="n">
        <v>178</v>
      </c>
      <c r="CX5" s="58" t="n">
        <v>155</v>
      </c>
      <c r="CY5" s="58" t="n">
        <v>179</v>
      </c>
      <c r="CZ5" s="58" t="n">
        <v>127</v>
      </c>
      <c r="DA5" s="58" t="n">
        <v>162</v>
      </c>
      <c r="DB5" s="67" t="n">
        <v>177</v>
      </c>
      <c r="DC5" s="66" t="n">
        <v>213</v>
      </c>
      <c r="DD5" s="58" t="n">
        <v>188</v>
      </c>
      <c r="DE5" s="58" t="n">
        <v>171</v>
      </c>
      <c r="DF5" s="58" t="n">
        <v>192</v>
      </c>
      <c r="DG5" s="58" t="n">
        <v>203</v>
      </c>
      <c r="DH5" s="67" t="n">
        <v>144</v>
      </c>
      <c r="DI5" s="66" t="n">
        <v>127</v>
      </c>
      <c r="DJ5" s="58" t="n">
        <v>139</v>
      </c>
      <c r="DK5" s="58" t="n">
        <v>152</v>
      </c>
      <c r="DL5" s="58" t="n">
        <v>158</v>
      </c>
      <c r="DM5" s="58" t="n">
        <v>114</v>
      </c>
      <c r="DN5" s="67" t="n">
        <v>117</v>
      </c>
      <c r="DO5" s="59" t="n">
        <f aca="false">SUM(AC5:DN5)</f>
        <v>14336</v>
      </c>
      <c r="DP5" s="59" t="n">
        <f aca="false">AB5*(COUNT(AC5:DN5))</f>
        <v>0</v>
      </c>
      <c r="DQ5" s="59" t="n">
        <f aca="false">SUM(DO5:DP5)</f>
        <v>14336</v>
      </c>
      <c r="DR5" s="60" t="n">
        <f aca="false">(AVERAGE(AC5:DN5))</f>
        <v>159.288888888889</v>
      </c>
      <c r="DS5" s="68" t="str">
        <f aca="false">B5</f>
        <v>Aleksandrs Tjuļins</v>
      </c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</row>
    <row r="6" customFormat="false" ht="17.35" hidden="false" customHeight="false" outlineLevel="0" collapsed="false">
      <c r="A6" s="63" t="n">
        <v>3</v>
      </c>
      <c r="B6" s="64" t="s">
        <v>60</v>
      </c>
      <c r="C6" s="56" t="n">
        <v>0</v>
      </c>
      <c r="D6" s="105"/>
      <c r="E6" s="106"/>
      <c r="F6" s="82"/>
      <c r="G6" s="58"/>
      <c r="H6" s="70"/>
      <c r="I6" s="70"/>
      <c r="J6" s="70"/>
      <c r="K6" s="58" t="n">
        <v>872</v>
      </c>
      <c r="L6" s="70"/>
      <c r="M6" s="58" t="n">
        <v>954</v>
      </c>
      <c r="N6" s="70"/>
      <c r="O6" s="58" t="n">
        <v>795</v>
      </c>
      <c r="P6" s="58" t="n">
        <v>927</v>
      </c>
      <c r="Q6" s="58" t="n">
        <v>983</v>
      </c>
      <c r="R6" s="106"/>
      <c r="S6" s="70"/>
      <c r="T6" s="59" t="n">
        <f aca="false">SUM(D6:S6)</f>
        <v>4531</v>
      </c>
      <c r="U6" s="59" t="n">
        <f aca="false">C6*(COUNT(D6:S6))</f>
        <v>0</v>
      </c>
      <c r="V6" s="59" t="n">
        <f aca="false">SUM(T6:U6)</f>
        <v>4531</v>
      </c>
      <c r="W6" s="104" t="n">
        <f aca="false">(AVERAGE(D6:S6)/6)</f>
        <v>151.033333333333</v>
      </c>
      <c r="X6" s="61" t="n">
        <f aca="false">DQ6</f>
        <v>4531</v>
      </c>
      <c r="Y6" s="61" t="n">
        <f aca="false">DR6</f>
        <v>151.033333333333</v>
      </c>
      <c r="Z6" s="63" t="n">
        <v>3</v>
      </c>
      <c r="AA6" s="64" t="s">
        <v>60</v>
      </c>
      <c r="AB6" s="65" t="n">
        <v>0</v>
      </c>
      <c r="AC6" s="66" t="n">
        <v>179</v>
      </c>
      <c r="AD6" s="58" t="n">
        <v>156</v>
      </c>
      <c r="AE6" s="58" t="n">
        <v>181</v>
      </c>
      <c r="AF6" s="58" t="n">
        <v>140</v>
      </c>
      <c r="AG6" s="58" t="n">
        <v>156</v>
      </c>
      <c r="AH6" s="67" t="n">
        <v>171</v>
      </c>
      <c r="AI6" s="66" t="n">
        <v>128</v>
      </c>
      <c r="AJ6" s="58" t="n">
        <v>158</v>
      </c>
      <c r="AK6" s="58" t="n">
        <v>197</v>
      </c>
      <c r="AL6" s="58" t="n">
        <v>151</v>
      </c>
      <c r="AM6" s="58" t="n">
        <v>170</v>
      </c>
      <c r="AN6" s="67" t="n">
        <v>150</v>
      </c>
      <c r="AO6" s="66" t="n">
        <v>161</v>
      </c>
      <c r="AP6" s="58" t="n">
        <v>173</v>
      </c>
      <c r="AQ6" s="58" t="n">
        <v>177</v>
      </c>
      <c r="AR6" s="58" t="n">
        <v>149</v>
      </c>
      <c r="AS6" s="58" t="n">
        <v>155</v>
      </c>
      <c r="AT6" s="67" t="n">
        <v>112</v>
      </c>
      <c r="AU6" s="66" t="n">
        <v>127</v>
      </c>
      <c r="AV6" s="58" t="n">
        <v>134</v>
      </c>
      <c r="AW6" s="58" t="n">
        <v>154</v>
      </c>
      <c r="AX6" s="58" t="n">
        <v>134</v>
      </c>
      <c r="AY6" s="58" t="n">
        <v>158</v>
      </c>
      <c r="AZ6" s="67" t="n">
        <v>88</v>
      </c>
      <c r="BA6" s="66" t="n">
        <v>136</v>
      </c>
      <c r="BB6" s="58" t="n">
        <v>156</v>
      </c>
      <c r="BC6" s="58" t="n">
        <v>157</v>
      </c>
      <c r="BD6" s="58" t="n">
        <v>145</v>
      </c>
      <c r="BE6" s="58" t="n">
        <v>135</v>
      </c>
      <c r="BF6" s="67" t="n">
        <v>143</v>
      </c>
      <c r="BG6" s="71"/>
      <c r="BH6" s="70"/>
      <c r="BI6" s="70"/>
      <c r="BJ6" s="70"/>
      <c r="BK6" s="70"/>
      <c r="BL6" s="72"/>
      <c r="BM6" s="71"/>
      <c r="BN6" s="70"/>
      <c r="BO6" s="70"/>
      <c r="BP6" s="70"/>
      <c r="BQ6" s="70"/>
      <c r="BR6" s="72"/>
      <c r="BS6" s="71"/>
      <c r="BT6" s="70"/>
      <c r="BU6" s="70"/>
      <c r="BV6" s="70"/>
      <c r="BW6" s="70"/>
      <c r="BX6" s="72"/>
      <c r="BY6" s="71"/>
      <c r="BZ6" s="70"/>
      <c r="CA6" s="70"/>
      <c r="CB6" s="70"/>
      <c r="CC6" s="70"/>
      <c r="CD6" s="72"/>
      <c r="CE6" s="107"/>
      <c r="CF6" s="106"/>
      <c r="CG6" s="106"/>
      <c r="CH6" s="106"/>
      <c r="CI6" s="106"/>
      <c r="CJ6" s="108"/>
      <c r="CK6" s="71"/>
      <c r="CL6" s="70"/>
      <c r="CM6" s="70"/>
      <c r="CN6" s="70"/>
      <c r="CO6" s="70"/>
      <c r="CP6" s="72"/>
      <c r="CQ6" s="107"/>
      <c r="CR6" s="106"/>
      <c r="CS6" s="106"/>
      <c r="CT6" s="106"/>
      <c r="CU6" s="106"/>
      <c r="CV6" s="108"/>
      <c r="CW6" s="107"/>
      <c r="CX6" s="106"/>
      <c r="CY6" s="106"/>
      <c r="CZ6" s="106"/>
      <c r="DA6" s="106"/>
      <c r="DB6" s="108"/>
      <c r="DC6" s="66"/>
      <c r="DD6" s="58"/>
      <c r="DE6" s="58"/>
      <c r="DF6" s="58"/>
      <c r="DG6" s="58"/>
      <c r="DH6" s="67"/>
      <c r="DI6" s="66"/>
      <c r="DJ6" s="58"/>
      <c r="DK6" s="58"/>
      <c r="DL6" s="58"/>
      <c r="DM6" s="58"/>
      <c r="DN6" s="67"/>
      <c r="DO6" s="59" t="n">
        <f aca="false">SUM(AC6:DN6)</f>
        <v>4531</v>
      </c>
      <c r="DP6" s="59" t="n">
        <f aca="false">AB6*(COUNT(AC6:DN6))</f>
        <v>0</v>
      </c>
      <c r="DQ6" s="59" t="n">
        <f aca="false">SUM(DO6:DP6)</f>
        <v>4531</v>
      </c>
      <c r="DR6" s="60" t="n">
        <f aca="false">(AVERAGE(AC6:DN6))</f>
        <v>151.033333333333</v>
      </c>
      <c r="DS6" s="68" t="str">
        <f aca="false">B6</f>
        <v>Andrejs Kuruško</v>
      </c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</row>
    <row r="7" customFormat="false" ht="17.35" hidden="false" customHeight="false" outlineLevel="0" collapsed="false">
      <c r="A7" s="63" t="n">
        <v>4</v>
      </c>
      <c r="B7" s="64" t="s">
        <v>61</v>
      </c>
      <c r="C7" s="56" t="n">
        <v>0</v>
      </c>
      <c r="D7" s="56" t="n">
        <v>1131</v>
      </c>
      <c r="E7" s="58" t="n">
        <v>1131</v>
      </c>
      <c r="F7" s="58"/>
      <c r="G7" s="82"/>
      <c r="H7" s="58" t="n">
        <v>1213</v>
      </c>
      <c r="I7" s="58" t="n">
        <v>1088</v>
      </c>
      <c r="J7" s="58" t="n">
        <v>1236</v>
      </c>
      <c r="K7" s="58" t="n">
        <v>1122</v>
      </c>
      <c r="L7" s="58" t="n">
        <v>1148</v>
      </c>
      <c r="M7" s="58" t="n">
        <v>1171</v>
      </c>
      <c r="N7" s="58" t="n">
        <v>1103</v>
      </c>
      <c r="O7" s="58" t="n">
        <v>923</v>
      </c>
      <c r="P7" s="58" t="n">
        <f aca="false">48+1031</f>
        <v>1079</v>
      </c>
      <c r="Q7" s="58" t="n">
        <v>1155</v>
      </c>
      <c r="R7" s="58" t="n">
        <v>1144</v>
      </c>
      <c r="S7" s="58" t="n">
        <v>1230</v>
      </c>
      <c r="T7" s="59" t="n">
        <f aca="false">SUM(D7:S7)</f>
        <v>15874</v>
      </c>
      <c r="U7" s="59" t="n">
        <f aca="false">C7*(COUNT(D7:S7))</f>
        <v>0</v>
      </c>
      <c r="V7" s="59" t="n">
        <f aca="false">SUM(T7:U7)</f>
        <v>15874</v>
      </c>
      <c r="W7" s="104" t="n">
        <f aca="false">(AVERAGE(D7:S7)/6)</f>
        <v>188.97619047619</v>
      </c>
      <c r="X7" s="61" t="n">
        <f aca="false">DQ7</f>
        <v>15874</v>
      </c>
      <c r="Y7" s="61" t="n">
        <f aca="false">DR7</f>
        <v>180.97619047619</v>
      </c>
      <c r="Z7" s="63" t="n">
        <v>4</v>
      </c>
      <c r="AA7" s="64" t="s">
        <v>61</v>
      </c>
      <c r="AB7" s="65" t="n">
        <v>8</v>
      </c>
      <c r="AC7" s="66" t="n">
        <v>180</v>
      </c>
      <c r="AD7" s="58" t="n">
        <v>166</v>
      </c>
      <c r="AE7" s="58" t="n">
        <v>153</v>
      </c>
      <c r="AF7" s="58" t="n">
        <v>170</v>
      </c>
      <c r="AG7" s="58" t="n">
        <v>172</v>
      </c>
      <c r="AH7" s="67" t="n">
        <v>190</v>
      </c>
      <c r="AI7" s="66" t="n">
        <v>144</v>
      </c>
      <c r="AJ7" s="58" t="n">
        <v>138</v>
      </c>
      <c r="AK7" s="58" t="n">
        <v>147</v>
      </c>
      <c r="AL7" s="58" t="n">
        <v>120</v>
      </c>
      <c r="AM7" s="58" t="n">
        <v>159</v>
      </c>
      <c r="AN7" s="67" t="n">
        <v>167</v>
      </c>
      <c r="AO7" s="66" t="n">
        <v>150</v>
      </c>
      <c r="AP7" s="58" t="n">
        <v>213</v>
      </c>
      <c r="AQ7" s="58" t="n">
        <v>191</v>
      </c>
      <c r="AR7" s="58" t="n">
        <v>204</v>
      </c>
      <c r="AS7" s="58" t="n">
        <v>169</v>
      </c>
      <c r="AT7" s="67" t="n">
        <v>180</v>
      </c>
      <c r="AU7" s="66" t="n">
        <v>191</v>
      </c>
      <c r="AV7" s="58" t="n">
        <v>180</v>
      </c>
      <c r="AW7" s="58" t="n">
        <v>176</v>
      </c>
      <c r="AX7" s="58" t="n">
        <v>225</v>
      </c>
      <c r="AY7" s="58" t="n">
        <v>173</v>
      </c>
      <c r="AZ7" s="67" t="n">
        <v>178</v>
      </c>
      <c r="BA7" s="66" t="n">
        <v>206</v>
      </c>
      <c r="BB7" s="58" t="n">
        <v>134</v>
      </c>
      <c r="BC7" s="58" t="n">
        <v>174</v>
      </c>
      <c r="BD7" s="58" t="n">
        <v>171</v>
      </c>
      <c r="BE7" s="58" t="n">
        <v>212</v>
      </c>
      <c r="BF7" s="67" t="n">
        <v>186</v>
      </c>
      <c r="BG7" s="66" t="n">
        <v>188</v>
      </c>
      <c r="BH7" s="58" t="n">
        <v>189</v>
      </c>
      <c r="BI7" s="58" t="n">
        <v>204</v>
      </c>
      <c r="BJ7" s="58" t="n">
        <v>212</v>
      </c>
      <c r="BK7" s="58" t="n">
        <v>138</v>
      </c>
      <c r="BL7" s="67" t="n">
        <v>169</v>
      </c>
      <c r="BM7" s="66" t="n">
        <v>169</v>
      </c>
      <c r="BN7" s="58" t="n">
        <v>175</v>
      </c>
      <c r="BO7" s="58" t="n">
        <v>183</v>
      </c>
      <c r="BP7" s="58" t="n">
        <v>200</v>
      </c>
      <c r="BQ7" s="58" t="n">
        <v>179</v>
      </c>
      <c r="BR7" s="67" t="n">
        <v>168</v>
      </c>
      <c r="BS7" s="66" t="n">
        <v>168</v>
      </c>
      <c r="BT7" s="58" t="n">
        <v>179</v>
      </c>
      <c r="BU7" s="58" t="n">
        <v>192</v>
      </c>
      <c r="BV7" s="58" t="n">
        <v>212</v>
      </c>
      <c r="BW7" s="58" t="n">
        <v>202</v>
      </c>
      <c r="BX7" s="67" t="n">
        <v>235</v>
      </c>
      <c r="BY7" s="66" t="n">
        <v>171</v>
      </c>
      <c r="BZ7" s="58" t="n">
        <v>198</v>
      </c>
      <c r="CA7" s="58" t="n">
        <v>172</v>
      </c>
      <c r="CB7" s="58" t="n">
        <v>161</v>
      </c>
      <c r="CC7" s="58" t="n">
        <v>181</v>
      </c>
      <c r="CD7" s="67" t="n">
        <v>200</v>
      </c>
      <c r="CE7" s="66" t="n">
        <v>194</v>
      </c>
      <c r="CF7" s="58" t="n">
        <v>173</v>
      </c>
      <c r="CG7" s="58" t="n">
        <v>227</v>
      </c>
      <c r="CH7" s="58" t="n">
        <v>192</v>
      </c>
      <c r="CI7" s="58" t="n">
        <v>193</v>
      </c>
      <c r="CJ7" s="67" t="n">
        <v>186</v>
      </c>
      <c r="CK7" s="66" t="n">
        <v>150</v>
      </c>
      <c r="CL7" s="58" t="n">
        <v>215</v>
      </c>
      <c r="CM7" s="58" t="n">
        <v>165</v>
      </c>
      <c r="CN7" s="58" t="n">
        <v>211</v>
      </c>
      <c r="CO7" s="58" t="n">
        <v>205</v>
      </c>
      <c r="CP7" s="67" t="n">
        <v>150</v>
      </c>
      <c r="CQ7" s="66" t="n">
        <v>215</v>
      </c>
      <c r="CR7" s="58" t="n">
        <v>199</v>
      </c>
      <c r="CS7" s="58" t="n">
        <v>192</v>
      </c>
      <c r="CT7" s="58" t="n">
        <v>173</v>
      </c>
      <c r="CU7" s="58" t="n">
        <v>212</v>
      </c>
      <c r="CV7" s="67" t="n">
        <v>191</v>
      </c>
      <c r="CW7" s="66" t="n">
        <v>210</v>
      </c>
      <c r="CX7" s="58" t="n">
        <v>159</v>
      </c>
      <c r="CY7" s="58" t="n">
        <v>167</v>
      </c>
      <c r="CZ7" s="58" t="n">
        <v>181</v>
      </c>
      <c r="DA7" s="58" t="n">
        <v>159</v>
      </c>
      <c r="DB7" s="67" t="n">
        <v>164</v>
      </c>
      <c r="DC7" s="66" t="n">
        <v>190</v>
      </c>
      <c r="DD7" s="58" t="n">
        <v>158</v>
      </c>
      <c r="DE7" s="58" t="n">
        <v>154</v>
      </c>
      <c r="DF7" s="58" t="n">
        <v>201</v>
      </c>
      <c r="DG7" s="58" t="n">
        <v>188</v>
      </c>
      <c r="DH7" s="67" t="n">
        <v>164</v>
      </c>
      <c r="DI7" s="66"/>
      <c r="DJ7" s="58"/>
      <c r="DK7" s="58"/>
      <c r="DL7" s="58"/>
      <c r="DM7" s="58"/>
      <c r="DN7" s="67"/>
      <c r="DO7" s="59" t="n">
        <f aca="false">SUM(AC7:DN7)</f>
        <v>15202</v>
      </c>
      <c r="DP7" s="59" t="n">
        <f aca="false">AB7*(COUNT(AC7:DN7))</f>
        <v>672</v>
      </c>
      <c r="DQ7" s="59" t="n">
        <f aca="false">SUM(DO7:DP7)</f>
        <v>15874</v>
      </c>
      <c r="DR7" s="60" t="n">
        <f aca="false">(AVERAGE(AC7:DN7))</f>
        <v>180.97619047619</v>
      </c>
      <c r="DS7" s="68" t="str">
        <f aca="false">B7</f>
        <v>Anita Valdmane (Ždanovska)</v>
      </c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</row>
    <row r="8" customFormat="false" ht="17.35" hidden="false" customHeight="false" outlineLevel="0" collapsed="false">
      <c r="A8" s="103" t="n">
        <v>5</v>
      </c>
      <c r="B8" s="55" t="s">
        <v>62</v>
      </c>
      <c r="C8" s="56" t="n">
        <v>0</v>
      </c>
      <c r="D8" s="56" t="n">
        <v>1032</v>
      </c>
      <c r="E8" s="58" t="n">
        <v>1120</v>
      </c>
      <c r="F8" s="58" t="n">
        <v>1216</v>
      </c>
      <c r="G8" s="58" t="n">
        <v>996</v>
      </c>
      <c r="H8" s="82"/>
      <c r="I8" s="58" t="n">
        <v>1213</v>
      </c>
      <c r="J8" s="58" t="n">
        <v>1239</v>
      </c>
      <c r="K8" s="58" t="n">
        <v>1017</v>
      </c>
      <c r="L8" s="58" t="n">
        <v>994</v>
      </c>
      <c r="M8" s="58" t="n">
        <v>1013</v>
      </c>
      <c r="N8" s="58" t="n">
        <v>1191</v>
      </c>
      <c r="O8" s="58" t="n">
        <v>1376</v>
      </c>
      <c r="P8" s="58" t="n">
        <v>1142</v>
      </c>
      <c r="Q8" s="58" t="n">
        <v>1179</v>
      </c>
      <c r="R8" s="58" t="n">
        <v>1021</v>
      </c>
      <c r="S8" s="58" t="n">
        <v>1395</v>
      </c>
      <c r="T8" s="59" t="n">
        <f aca="false">SUM(D8:S8)</f>
        <v>17144</v>
      </c>
      <c r="U8" s="59" t="n">
        <f aca="false">C8*(COUNT(D8:S8))</f>
        <v>0</v>
      </c>
      <c r="V8" s="59" t="n">
        <f aca="false">SUM(T8:U8)</f>
        <v>17144</v>
      </c>
      <c r="W8" s="104" t="n">
        <f aca="false">(AVERAGE(D8:S8)/6)</f>
        <v>190.488888888889</v>
      </c>
      <c r="X8" s="61" t="n">
        <f aca="false">DQ8</f>
        <v>17144</v>
      </c>
      <c r="Y8" s="61" t="n">
        <f aca="false">DR8</f>
        <v>190.488888888889</v>
      </c>
      <c r="Z8" s="63" t="n">
        <v>5</v>
      </c>
      <c r="AA8" s="64" t="s">
        <v>62</v>
      </c>
      <c r="AB8" s="65" t="n">
        <v>0</v>
      </c>
      <c r="AC8" s="66" t="n">
        <v>135</v>
      </c>
      <c r="AD8" s="58" t="n">
        <v>175</v>
      </c>
      <c r="AE8" s="58" t="n">
        <v>162</v>
      </c>
      <c r="AF8" s="58" t="n">
        <v>159</v>
      </c>
      <c r="AG8" s="58" t="n">
        <v>212</v>
      </c>
      <c r="AH8" s="67" t="n">
        <v>189</v>
      </c>
      <c r="AI8" s="66" t="n">
        <v>160</v>
      </c>
      <c r="AJ8" s="58" t="n">
        <v>184</v>
      </c>
      <c r="AK8" s="58" t="n">
        <v>161</v>
      </c>
      <c r="AL8" s="58" t="n">
        <v>172</v>
      </c>
      <c r="AM8" s="58" t="n">
        <v>158</v>
      </c>
      <c r="AN8" s="67" t="n">
        <v>159</v>
      </c>
      <c r="AO8" s="66" t="n">
        <v>169</v>
      </c>
      <c r="AP8" s="58" t="n">
        <v>192</v>
      </c>
      <c r="AQ8" s="58" t="n">
        <v>176</v>
      </c>
      <c r="AR8" s="58" t="n">
        <v>143</v>
      </c>
      <c r="AS8" s="58" t="n">
        <v>156</v>
      </c>
      <c r="AT8" s="67" t="n">
        <v>181</v>
      </c>
      <c r="AU8" s="66" t="n">
        <v>203</v>
      </c>
      <c r="AV8" s="58" t="n">
        <v>202</v>
      </c>
      <c r="AW8" s="58" t="n">
        <v>157</v>
      </c>
      <c r="AX8" s="58" t="n">
        <v>227</v>
      </c>
      <c r="AY8" s="58" t="n">
        <v>245</v>
      </c>
      <c r="AZ8" s="67" t="n">
        <v>205</v>
      </c>
      <c r="BA8" s="66" t="n">
        <v>225</v>
      </c>
      <c r="BB8" s="58" t="n">
        <v>255</v>
      </c>
      <c r="BC8" s="58" t="n">
        <v>199</v>
      </c>
      <c r="BD8" s="58" t="n">
        <v>248</v>
      </c>
      <c r="BE8" s="58" t="n">
        <v>268</v>
      </c>
      <c r="BF8" s="67" t="n">
        <v>181</v>
      </c>
      <c r="BG8" s="66" t="n">
        <v>191</v>
      </c>
      <c r="BH8" s="58" t="n">
        <v>161</v>
      </c>
      <c r="BI8" s="58" t="n">
        <v>213</v>
      </c>
      <c r="BJ8" s="58" t="n">
        <v>224</v>
      </c>
      <c r="BK8" s="58" t="n">
        <v>189</v>
      </c>
      <c r="BL8" s="67" t="n">
        <v>201</v>
      </c>
      <c r="BM8" s="66" t="n">
        <v>202</v>
      </c>
      <c r="BN8" s="58" t="n">
        <v>139</v>
      </c>
      <c r="BO8" s="58" t="n">
        <v>116</v>
      </c>
      <c r="BP8" s="58" t="n">
        <v>179</v>
      </c>
      <c r="BQ8" s="58" t="n">
        <v>215</v>
      </c>
      <c r="BR8" s="67" t="n">
        <v>162</v>
      </c>
      <c r="BS8" s="66" t="n">
        <v>199</v>
      </c>
      <c r="BT8" s="58" t="n">
        <v>140</v>
      </c>
      <c r="BU8" s="58" t="n">
        <v>171</v>
      </c>
      <c r="BV8" s="58" t="n">
        <v>186</v>
      </c>
      <c r="BW8" s="58" t="n">
        <v>190</v>
      </c>
      <c r="BX8" s="67" t="n">
        <v>256</v>
      </c>
      <c r="BY8" s="66" t="n">
        <v>155</v>
      </c>
      <c r="BZ8" s="58" t="n">
        <v>193</v>
      </c>
      <c r="CA8" s="58" t="n">
        <v>165</v>
      </c>
      <c r="CB8" s="58" t="n">
        <v>169</v>
      </c>
      <c r="CC8" s="58" t="n">
        <v>157</v>
      </c>
      <c r="CD8" s="67" t="n">
        <v>182</v>
      </c>
      <c r="CE8" s="66" t="n">
        <v>171</v>
      </c>
      <c r="CF8" s="58" t="n">
        <v>194</v>
      </c>
      <c r="CG8" s="58" t="n">
        <v>183</v>
      </c>
      <c r="CH8" s="58" t="n">
        <v>145</v>
      </c>
      <c r="CI8" s="58" t="n">
        <v>142</v>
      </c>
      <c r="CJ8" s="67" t="n">
        <v>161</v>
      </c>
      <c r="CK8" s="66" t="n">
        <v>129</v>
      </c>
      <c r="CL8" s="58" t="n">
        <v>136</v>
      </c>
      <c r="CM8" s="58" t="n">
        <v>195</v>
      </c>
      <c r="CN8" s="58" t="n">
        <v>211</v>
      </c>
      <c r="CO8" s="58" t="n">
        <v>181</v>
      </c>
      <c r="CP8" s="67" t="n">
        <v>268</v>
      </c>
      <c r="CQ8" s="66" t="n">
        <v>193</v>
      </c>
      <c r="CR8" s="58" t="n">
        <v>201</v>
      </c>
      <c r="CS8" s="58" t="n">
        <v>210</v>
      </c>
      <c r="CT8" s="58" t="n">
        <v>176</v>
      </c>
      <c r="CU8" s="58" t="n">
        <v>177</v>
      </c>
      <c r="CV8" s="67" t="n">
        <v>234</v>
      </c>
      <c r="CW8" s="66" t="n">
        <v>223</v>
      </c>
      <c r="CX8" s="58" t="n">
        <v>227</v>
      </c>
      <c r="CY8" s="58" t="n">
        <v>248</v>
      </c>
      <c r="CZ8" s="58" t="n">
        <v>202</v>
      </c>
      <c r="DA8" s="58" t="n">
        <v>237</v>
      </c>
      <c r="DB8" s="67" t="n">
        <v>258</v>
      </c>
      <c r="DC8" s="66" t="n">
        <v>158</v>
      </c>
      <c r="DD8" s="58" t="n">
        <v>149</v>
      </c>
      <c r="DE8" s="58" t="n">
        <v>172</v>
      </c>
      <c r="DF8" s="58" t="n">
        <v>257</v>
      </c>
      <c r="DG8" s="58" t="n">
        <v>245</v>
      </c>
      <c r="DH8" s="67" t="n">
        <v>232</v>
      </c>
      <c r="DI8" s="66" t="n">
        <v>187</v>
      </c>
      <c r="DJ8" s="58" t="n">
        <v>203</v>
      </c>
      <c r="DK8" s="58" t="n">
        <v>175</v>
      </c>
      <c r="DL8" s="58" t="n">
        <v>244</v>
      </c>
      <c r="DM8" s="58" t="n">
        <v>220</v>
      </c>
      <c r="DN8" s="67" t="n">
        <v>187</v>
      </c>
      <c r="DO8" s="59" t="n">
        <f aca="false">SUM(AC8:DN8)</f>
        <v>17144</v>
      </c>
      <c r="DP8" s="59" t="n">
        <f aca="false">AB8*(COUNT(AC8:DN8))</f>
        <v>0</v>
      </c>
      <c r="DQ8" s="59" t="n">
        <f aca="false">SUM(DO8:DP8)</f>
        <v>17144</v>
      </c>
      <c r="DR8" s="60" t="n">
        <f aca="false">(AVERAGE(AC8:DN8))</f>
        <v>190.488888888889</v>
      </c>
      <c r="DS8" s="68" t="str">
        <f aca="false">B8</f>
        <v>Artūrs Zavjalovs</v>
      </c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</row>
    <row r="9" customFormat="false" ht="17.35" hidden="false" customHeight="false" outlineLevel="0" collapsed="false">
      <c r="A9" s="103" t="n">
        <v>6</v>
      </c>
      <c r="B9" s="55" t="s">
        <v>63</v>
      </c>
      <c r="C9" s="56" t="n">
        <v>0</v>
      </c>
      <c r="D9" s="56" t="n">
        <v>1177</v>
      </c>
      <c r="E9" s="58" t="n">
        <v>1054</v>
      </c>
      <c r="F9" s="58" t="n">
        <v>1031</v>
      </c>
      <c r="G9" s="58" t="n">
        <v>872</v>
      </c>
      <c r="H9" s="58" t="n">
        <v>940</v>
      </c>
      <c r="I9" s="82"/>
      <c r="J9" s="58" t="n">
        <v>1073</v>
      </c>
      <c r="K9" s="58" t="n">
        <v>1118</v>
      </c>
      <c r="L9" s="58" t="n">
        <v>1037</v>
      </c>
      <c r="M9" s="58" t="n">
        <v>1132</v>
      </c>
      <c r="N9" s="58" t="n">
        <v>1049</v>
      </c>
      <c r="O9" s="58" t="n">
        <v>1133</v>
      </c>
      <c r="P9" s="58" t="n">
        <v>1103</v>
      </c>
      <c r="Q9" s="58" t="n">
        <v>1103</v>
      </c>
      <c r="R9" s="58" t="n">
        <v>1075</v>
      </c>
      <c r="S9" s="58" t="n">
        <v>1114</v>
      </c>
      <c r="T9" s="59" t="n">
        <f aca="false">SUM(D9:S9)</f>
        <v>16011</v>
      </c>
      <c r="U9" s="59" t="n">
        <f aca="false">C9*(COUNT(D9:S9))</f>
        <v>0</v>
      </c>
      <c r="V9" s="59" t="n">
        <f aca="false">SUM(T9:U9)</f>
        <v>16011</v>
      </c>
      <c r="W9" s="104" t="n">
        <f aca="false">(AVERAGE(D9:S9)/6)</f>
        <v>177.9</v>
      </c>
      <c r="X9" s="61" t="n">
        <f aca="false">DQ9</f>
        <v>16011</v>
      </c>
      <c r="Y9" s="61" t="n">
        <f aca="false">DR9</f>
        <v>177.9</v>
      </c>
      <c r="Z9" s="63" t="n">
        <v>6</v>
      </c>
      <c r="AA9" s="64" t="s">
        <v>63</v>
      </c>
      <c r="AB9" s="65" t="n">
        <v>0</v>
      </c>
      <c r="AC9" s="66" t="n">
        <v>149</v>
      </c>
      <c r="AD9" s="58" t="n">
        <v>212</v>
      </c>
      <c r="AE9" s="58" t="n">
        <v>197</v>
      </c>
      <c r="AF9" s="58" t="n">
        <v>168</v>
      </c>
      <c r="AG9" s="58" t="n">
        <v>223</v>
      </c>
      <c r="AH9" s="67" t="n">
        <v>169</v>
      </c>
      <c r="AI9" s="66" t="n">
        <v>189</v>
      </c>
      <c r="AJ9" s="58" t="n">
        <v>190</v>
      </c>
      <c r="AK9" s="58" t="n">
        <v>160</v>
      </c>
      <c r="AL9" s="58" t="n">
        <v>193</v>
      </c>
      <c r="AM9" s="58" t="n">
        <v>145</v>
      </c>
      <c r="AN9" s="67" t="n">
        <v>196</v>
      </c>
      <c r="AO9" s="66" t="n">
        <v>166</v>
      </c>
      <c r="AP9" s="58" t="n">
        <v>192</v>
      </c>
      <c r="AQ9" s="58" t="n">
        <v>234</v>
      </c>
      <c r="AR9" s="58" t="n">
        <v>205</v>
      </c>
      <c r="AS9" s="58" t="n">
        <v>196</v>
      </c>
      <c r="AT9" s="67" t="n">
        <v>184</v>
      </c>
      <c r="AU9" s="66" t="n">
        <v>194</v>
      </c>
      <c r="AV9" s="58" t="n">
        <v>147</v>
      </c>
      <c r="AW9" s="58" t="n">
        <v>204</v>
      </c>
      <c r="AX9" s="58" t="n">
        <v>173</v>
      </c>
      <c r="AY9" s="58" t="n">
        <v>183</v>
      </c>
      <c r="AZ9" s="67" t="n">
        <v>136</v>
      </c>
      <c r="BA9" s="66" t="n">
        <v>237</v>
      </c>
      <c r="BB9" s="58" t="n">
        <v>179</v>
      </c>
      <c r="BC9" s="58" t="n">
        <v>150</v>
      </c>
      <c r="BD9" s="58" t="n">
        <v>147</v>
      </c>
      <c r="BE9" s="58" t="n">
        <v>190</v>
      </c>
      <c r="BF9" s="67" t="n">
        <v>229</v>
      </c>
      <c r="BG9" s="66" t="n">
        <v>189</v>
      </c>
      <c r="BH9" s="58" t="n">
        <v>225</v>
      </c>
      <c r="BI9" s="58" t="n">
        <v>160</v>
      </c>
      <c r="BJ9" s="58" t="n">
        <v>182</v>
      </c>
      <c r="BK9" s="58" t="n">
        <v>166</v>
      </c>
      <c r="BL9" s="67" t="n">
        <v>181</v>
      </c>
      <c r="BM9" s="66" t="n">
        <v>203</v>
      </c>
      <c r="BN9" s="58" t="n">
        <v>194</v>
      </c>
      <c r="BO9" s="58" t="n">
        <v>220</v>
      </c>
      <c r="BP9" s="58" t="n">
        <v>181</v>
      </c>
      <c r="BQ9" s="58" t="n">
        <v>170</v>
      </c>
      <c r="BR9" s="67" t="n">
        <v>165</v>
      </c>
      <c r="BS9" s="66" t="n">
        <v>188</v>
      </c>
      <c r="BT9" s="58" t="n">
        <v>154</v>
      </c>
      <c r="BU9" s="58" t="n">
        <v>238</v>
      </c>
      <c r="BV9" s="58" t="n">
        <v>197</v>
      </c>
      <c r="BW9" s="58" t="n">
        <v>180</v>
      </c>
      <c r="BX9" s="67" t="n">
        <v>146</v>
      </c>
      <c r="BY9" s="66" t="n">
        <v>183</v>
      </c>
      <c r="BZ9" s="58" t="n">
        <v>212</v>
      </c>
      <c r="CA9" s="58" t="n">
        <v>188</v>
      </c>
      <c r="CB9" s="58" t="n">
        <v>191</v>
      </c>
      <c r="CC9" s="58" t="n">
        <v>149</v>
      </c>
      <c r="CD9" s="67" t="n">
        <v>191</v>
      </c>
      <c r="CE9" s="66" t="n">
        <v>178</v>
      </c>
      <c r="CF9" s="58" t="n">
        <v>178</v>
      </c>
      <c r="CG9" s="58" t="n">
        <v>173</v>
      </c>
      <c r="CH9" s="58" t="n">
        <v>183</v>
      </c>
      <c r="CI9" s="58" t="n">
        <v>148</v>
      </c>
      <c r="CJ9" s="67" t="n">
        <v>171</v>
      </c>
      <c r="CK9" s="66" t="n">
        <v>188</v>
      </c>
      <c r="CL9" s="58" t="n">
        <v>202</v>
      </c>
      <c r="CM9" s="58" t="n">
        <v>161</v>
      </c>
      <c r="CN9" s="58" t="n">
        <v>167</v>
      </c>
      <c r="CO9" s="58" t="n">
        <v>168</v>
      </c>
      <c r="CP9" s="67" t="n">
        <v>163</v>
      </c>
      <c r="CQ9" s="66" t="n">
        <v>148</v>
      </c>
      <c r="CR9" s="58" t="n">
        <v>144</v>
      </c>
      <c r="CS9" s="58" t="n">
        <v>137</v>
      </c>
      <c r="CT9" s="58" t="n">
        <v>157</v>
      </c>
      <c r="CU9" s="58" t="n">
        <v>159</v>
      </c>
      <c r="CV9" s="67" t="n">
        <v>127</v>
      </c>
      <c r="CW9" s="66" t="n">
        <v>184</v>
      </c>
      <c r="CX9" s="58" t="n">
        <v>172</v>
      </c>
      <c r="CY9" s="58" t="n">
        <v>153</v>
      </c>
      <c r="CZ9" s="58" t="n">
        <v>187</v>
      </c>
      <c r="DA9" s="58" t="n">
        <v>185</v>
      </c>
      <c r="DB9" s="67" t="n">
        <v>173</v>
      </c>
      <c r="DC9" s="66" t="n">
        <v>174</v>
      </c>
      <c r="DD9" s="58" t="n">
        <v>161</v>
      </c>
      <c r="DE9" s="58" t="n">
        <v>101</v>
      </c>
      <c r="DF9" s="58" t="n">
        <v>171</v>
      </c>
      <c r="DG9" s="58" t="n">
        <v>158</v>
      </c>
      <c r="DH9" s="67" t="n">
        <v>175</v>
      </c>
      <c r="DI9" s="66" t="n">
        <v>133</v>
      </c>
      <c r="DJ9" s="58" t="n">
        <v>156</v>
      </c>
      <c r="DK9" s="58" t="n">
        <v>158</v>
      </c>
      <c r="DL9" s="58" t="n">
        <v>235</v>
      </c>
      <c r="DM9" s="58" t="n">
        <v>194</v>
      </c>
      <c r="DN9" s="67" t="n">
        <v>199</v>
      </c>
      <c r="DO9" s="59" t="n">
        <f aca="false">SUM(AC9:DN9)</f>
        <v>16011</v>
      </c>
      <c r="DP9" s="59" t="n">
        <f aca="false">AB9*(COUNT(AC9:DN9))</f>
        <v>0</v>
      </c>
      <c r="DQ9" s="59" t="n">
        <f aca="false">SUM(DO9:DP9)</f>
        <v>16011</v>
      </c>
      <c r="DR9" s="60" t="n">
        <f aca="false">(AVERAGE(AC9:DN9))</f>
        <v>177.9</v>
      </c>
      <c r="DS9" s="68" t="str">
        <f aca="false">B9</f>
        <v>Dainis Mauriņš</v>
      </c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</row>
    <row r="10" customFormat="false" ht="17.35" hidden="false" customHeight="false" outlineLevel="0" collapsed="false">
      <c r="A10" s="103" t="n">
        <v>7</v>
      </c>
      <c r="B10" s="55" t="s">
        <v>64</v>
      </c>
      <c r="C10" s="56" t="n">
        <v>0</v>
      </c>
      <c r="D10" s="56" t="n">
        <v>1288</v>
      </c>
      <c r="E10" s="58" t="n">
        <v>1039</v>
      </c>
      <c r="F10" s="58" t="n">
        <v>1025</v>
      </c>
      <c r="G10" s="58" t="n">
        <v>1103</v>
      </c>
      <c r="H10" s="58" t="n">
        <v>1218</v>
      </c>
      <c r="I10" s="58" t="n">
        <v>1116</v>
      </c>
      <c r="J10" s="82"/>
      <c r="K10" s="58" t="n">
        <v>1136</v>
      </c>
      <c r="L10" s="58" t="n">
        <v>1207</v>
      </c>
      <c r="M10" s="58" t="n">
        <v>1167</v>
      </c>
      <c r="N10" s="58" t="n">
        <v>1067</v>
      </c>
      <c r="O10" s="58" t="n">
        <v>1098</v>
      </c>
      <c r="P10" s="58" t="n">
        <v>1185</v>
      </c>
      <c r="Q10" s="58" t="n">
        <v>1076</v>
      </c>
      <c r="R10" s="58" t="n">
        <v>1201</v>
      </c>
      <c r="S10" s="58" t="n">
        <v>1137</v>
      </c>
      <c r="T10" s="59" t="n">
        <f aca="false">SUM(D10:S10)</f>
        <v>17063</v>
      </c>
      <c r="U10" s="59" t="n">
        <f aca="false">C10*(COUNT(D10:S10))</f>
        <v>0</v>
      </c>
      <c r="V10" s="59" t="n">
        <f aca="false">SUM(T10:U10)</f>
        <v>17063</v>
      </c>
      <c r="W10" s="104" t="n">
        <f aca="false">(AVERAGE(D10:S10)/6)</f>
        <v>189.588888888889</v>
      </c>
      <c r="X10" s="61" t="n">
        <f aca="false">DQ10</f>
        <v>17063</v>
      </c>
      <c r="Y10" s="61" t="n">
        <f aca="false">DR10</f>
        <v>189.588888888889</v>
      </c>
      <c r="Z10" s="63" t="n">
        <v>7</v>
      </c>
      <c r="AA10" s="64" t="s">
        <v>64</v>
      </c>
      <c r="AB10" s="65" t="n">
        <v>0</v>
      </c>
      <c r="AC10" s="66" t="n">
        <v>187</v>
      </c>
      <c r="AD10" s="58" t="n">
        <v>204</v>
      </c>
      <c r="AE10" s="58" t="n">
        <v>183</v>
      </c>
      <c r="AF10" s="58" t="n">
        <v>195</v>
      </c>
      <c r="AG10" s="58" t="n">
        <v>213</v>
      </c>
      <c r="AH10" s="67" t="n">
        <v>219</v>
      </c>
      <c r="AI10" s="66" t="n">
        <v>192</v>
      </c>
      <c r="AJ10" s="58" t="n">
        <v>178</v>
      </c>
      <c r="AK10" s="58" t="n">
        <v>213</v>
      </c>
      <c r="AL10" s="58" t="n">
        <v>171</v>
      </c>
      <c r="AM10" s="58" t="n">
        <v>171</v>
      </c>
      <c r="AN10" s="67" t="n">
        <v>191</v>
      </c>
      <c r="AO10" s="66" t="n">
        <v>204</v>
      </c>
      <c r="AP10" s="58" t="n">
        <v>244</v>
      </c>
      <c r="AQ10" s="58" t="n">
        <v>180</v>
      </c>
      <c r="AR10" s="58" t="n">
        <v>183</v>
      </c>
      <c r="AS10" s="58" t="n">
        <v>155</v>
      </c>
      <c r="AT10" s="67" t="n">
        <v>171</v>
      </c>
      <c r="AU10" s="66" t="n">
        <v>179</v>
      </c>
      <c r="AV10" s="58" t="n">
        <v>224</v>
      </c>
      <c r="AW10" s="58" t="n">
        <v>141</v>
      </c>
      <c r="AX10" s="58" t="n">
        <v>215</v>
      </c>
      <c r="AY10" s="58" t="n">
        <v>211</v>
      </c>
      <c r="AZ10" s="67" t="n">
        <v>248</v>
      </c>
      <c r="BA10" s="66" t="n">
        <v>245</v>
      </c>
      <c r="BB10" s="58" t="n">
        <v>128</v>
      </c>
      <c r="BC10" s="58" t="n">
        <v>173</v>
      </c>
      <c r="BD10" s="58" t="n">
        <v>183</v>
      </c>
      <c r="BE10" s="58" t="n">
        <v>179</v>
      </c>
      <c r="BF10" s="67" t="n">
        <v>159</v>
      </c>
      <c r="BG10" s="66" t="n">
        <v>183</v>
      </c>
      <c r="BH10" s="58" t="n">
        <v>173</v>
      </c>
      <c r="BI10" s="58" t="n">
        <v>166</v>
      </c>
      <c r="BJ10" s="58" t="n">
        <v>144</v>
      </c>
      <c r="BK10" s="58" t="n">
        <v>193</v>
      </c>
      <c r="BL10" s="67" t="n">
        <v>166</v>
      </c>
      <c r="BM10" s="66" t="n">
        <v>202</v>
      </c>
      <c r="BN10" s="58" t="n">
        <v>170</v>
      </c>
      <c r="BO10" s="58" t="n">
        <v>158</v>
      </c>
      <c r="BP10" s="58" t="n">
        <v>193</v>
      </c>
      <c r="BQ10" s="58" t="n">
        <v>150</v>
      </c>
      <c r="BR10" s="67" t="n">
        <v>166</v>
      </c>
      <c r="BS10" s="66" t="n">
        <v>205</v>
      </c>
      <c r="BT10" s="58" t="n">
        <v>155</v>
      </c>
      <c r="BU10" s="58" t="n">
        <v>151</v>
      </c>
      <c r="BV10" s="58" t="n">
        <v>215</v>
      </c>
      <c r="BW10" s="58" t="n">
        <v>210</v>
      </c>
      <c r="BX10" s="67" t="n">
        <v>167</v>
      </c>
      <c r="BY10" s="66" t="n">
        <v>129</v>
      </c>
      <c r="BZ10" s="58" t="n">
        <v>193</v>
      </c>
      <c r="CA10" s="58" t="n">
        <v>245</v>
      </c>
      <c r="CB10" s="58" t="n">
        <v>226</v>
      </c>
      <c r="CC10" s="58" t="n">
        <v>179</v>
      </c>
      <c r="CD10" s="67" t="n">
        <v>213</v>
      </c>
      <c r="CE10" s="66" t="n">
        <v>245</v>
      </c>
      <c r="CF10" s="58" t="n">
        <v>145</v>
      </c>
      <c r="CG10" s="58" t="n">
        <v>141</v>
      </c>
      <c r="CH10" s="58" t="n">
        <v>202</v>
      </c>
      <c r="CI10" s="58" t="n">
        <v>206</v>
      </c>
      <c r="CJ10" s="67" t="n">
        <v>228</v>
      </c>
      <c r="CK10" s="66" t="n">
        <v>167</v>
      </c>
      <c r="CL10" s="58" t="n">
        <v>195</v>
      </c>
      <c r="CM10" s="58" t="n">
        <v>184</v>
      </c>
      <c r="CN10" s="58" t="n">
        <v>214</v>
      </c>
      <c r="CO10" s="58" t="n">
        <v>172</v>
      </c>
      <c r="CP10" s="67" t="n">
        <v>204</v>
      </c>
      <c r="CQ10" s="66" t="n">
        <v>173</v>
      </c>
      <c r="CR10" s="58" t="n">
        <v>225</v>
      </c>
      <c r="CS10" s="58" t="n">
        <v>214</v>
      </c>
      <c r="CT10" s="58" t="n">
        <v>199</v>
      </c>
      <c r="CU10" s="58" t="n">
        <v>225</v>
      </c>
      <c r="CV10" s="67" t="n">
        <v>171</v>
      </c>
      <c r="CW10" s="66" t="n">
        <v>157</v>
      </c>
      <c r="CX10" s="58" t="n">
        <v>126</v>
      </c>
      <c r="CY10" s="58" t="n">
        <v>191</v>
      </c>
      <c r="CZ10" s="58" t="n">
        <v>201</v>
      </c>
      <c r="DA10" s="58" t="n">
        <v>222</v>
      </c>
      <c r="DB10" s="67" t="n">
        <v>179</v>
      </c>
      <c r="DC10" s="66" t="n">
        <v>192</v>
      </c>
      <c r="DD10" s="58" t="n">
        <v>193</v>
      </c>
      <c r="DE10" s="58" t="n">
        <v>183</v>
      </c>
      <c r="DF10" s="58" t="n">
        <v>186</v>
      </c>
      <c r="DG10" s="58" t="n">
        <v>175</v>
      </c>
      <c r="DH10" s="67" t="n">
        <v>169</v>
      </c>
      <c r="DI10" s="66" t="n">
        <v>232</v>
      </c>
      <c r="DJ10" s="58" t="n">
        <v>265</v>
      </c>
      <c r="DK10" s="58" t="n">
        <v>193</v>
      </c>
      <c r="DL10" s="58" t="n">
        <v>194</v>
      </c>
      <c r="DM10" s="58" t="n">
        <v>190</v>
      </c>
      <c r="DN10" s="67" t="n">
        <v>214</v>
      </c>
      <c r="DO10" s="59" t="n">
        <f aca="false">SUM(AC10:DN10)</f>
        <v>17063</v>
      </c>
      <c r="DP10" s="59" t="n">
        <f aca="false">AB10*(COUNT(AC10:DN10))</f>
        <v>0</v>
      </c>
      <c r="DQ10" s="59" t="n">
        <f aca="false">SUM(DO10:DP10)</f>
        <v>17063</v>
      </c>
      <c r="DR10" s="60" t="n">
        <f aca="false">(AVERAGE(AC10:DN10))</f>
        <v>189.588888888889</v>
      </c>
      <c r="DS10" s="68" t="str">
        <f aca="false">B10</f>
        <v>Jānis Naļivaiko</v>
      </c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</row>
    <row r="11" customFormat="false" ht="17.35" hidden="false" customHeight="false" outlineLevel="0" collapsed="false">
      <c r="A11" s="103" t="n">
        <v>8</v>
      </c>
      <c r="B11" s="55" t="s">
        <v>65</v>
      </c>
      <c r="C11" s="56" t="n">
        <v>0</v>
      </c>
      <c r="D11" s="56" t="n">
        <v>1117</v>
      </c>
      <c r="E11" s="58" t="n">
        <v>1069</v>
      </c>
      <c r="F11" s="58" t="n">
        <v>1093</v>
      </c>
      <c r="G11" s="58" t="n">
        <v>1098</v>
      </c>
      <c r="H11" s="58" t="n">
        <v>989</v>
      </c>
      <c r="I11" s="58" t="n">
        <f aca="false">48+961</f>
        <v>1009</v>
      </c>
      <c r="J11" s="58" t="n">
        <v>1018</v>
      </c>
      <c r="K11" s="82"/>
      <c r="L11" s="58" t="n">
        <v>1074</v>
      </c>
      <c r="M11" s="58" t="n">
        <v>1041</v>
      </c>
      <c r="N11" s="58" t="n">
        <v>1160</v>
      </c>
      <c r="O11" s="58" t="n">
        <v>935</v>
      </c>
      <c r="P11" s="58" t="n">
        <v>1048</v>
      </c>
      <c r="Q11" s="58" t="n">
        <v>1066</v>
      </c>
      <c r="R11" s="58" t="n">
        <v>1126</v>
      </c>
      <c r="S11" s="58" t="n">
        <v>1208</v>
      </c>
      <c r="T11" s="59" t="n">
        <f aca="false">SUM(D11:S11)</f>
        <v>16051</v>
      </c>
      <c r="U11" s="59" t="n">
        <f aca="false">C11*(COUNT(D11:S11))</f>
        <v>0</v>
      </c>
      <c r="V11" s="59" t="n">
        <f aca="false">SUM(T11:U11)</f>
        <v>16051</v>
      </c>
      <c r="W11" s="104" t="n">
        <f aca="false">(AVERAGE(D11:S11)/6)</f>
        <v>178.344444444444</v>
      </c>
      <c r="X11" s="61" t="n">
        <f aca="false">DQ11</f>
        <v>16051</v>
      </c>
      <c r="Y11" s="61" t="n">
        <f aca="false">DR11</f>
        <v>170.344444444444</v>
      </c>
      <c r="Z11" s="63" t="n">
        <v>8</v>
      </c>
      <c r="AA11" s="64" t="s">
        <v>65</v>
      </c>
      <c r="AB11" s="65" t="n">
        <v>8</v>
      </c>
      <c r="AC11" s="66" t="n">
        <v>125</v>
      </c>
      <c r="AD11" s="58" t="n">
        <v>159</v>
      </c>
      <c r="AE11" s="58" t="n">
        <v>153</v>
      </c>
      <c r="AF11" s="58" t="n">
        <v>159</v>
      </c>
      <c r="AG11" s="58" t="n">
        <v>195</v>
      </c>
      <c r="AH11" s="67" t="n">
        <v>170</v>
      </c>
      <c r="AI11" s="66" t="n">
        <v>178</v>
      </c>
      <c r="AJ11" s="58" t="n">
        <v>227</v>
      </c>
      <c r="AK11" s="58" t="n">
        <v>171</v>
      </c>
      <c r="AL11" s="58" t="n">
        <v>189</v>
      </c>
      <c r="AM11" s="58" t="n">
        <v>211</v>
      </c>
      <c r="AN11" s="67" t="n">
        <v>184</v>
      </c>
      <c r="AO11" s="66" t="n">
        <v>137</v>
      </c>
      <c r="AP11" s="58" t="n">
        <v>160</v>
      </c>
      <c r="AQ11" s="58" t="n">
        <v>136</v>
      </c>
      <c r="AR11" s="58" t="n">
        <v>150</v>
      </c>
      <c r="AS11" s="58" t="n">
        <v>180</v>
      </c>
      <c r="AT11" s="67" t="n">
        <v>178</v>
      </c>
      <c r="AU11" s="66" t="n">
        <v>139</v>
      </c>
      <c r="AV11" s="58" t="n">
        <v>191</v>
      </c>
      <c r="AW11" s="58" t="n">
        <v>221</v>
      </c>
      <c r="AX11" s="58" t="n">
        <v>168</v>
      </c>
      <c r="AY11" s="58" t="n">
        <v>173</v>
      </c>
      <c r="AZ11" s="67" t="n">
        <v>186</v>
      </c>
      <c r="BA11" s="66" t="n">
        <v>143</v>
      </c>
      <c r="BB11" s="58" t="n">
        <v>190</v>
      </c>
      <c r="BC11" s="58" t="n">
        <v>144</v>
      </c>
      <c r="BD11" s="58" t="n">
        <v>197</v>
      </c>
      <c r="BE11" s="58" t="n">
        <v>186</v>
      </c>
      <c r="BF11" s="67" t="n">
        <v>185</v>
      </c>
      <c r="BG11" s="66" t="n">
        <v>194</v>
      </c>
      <c r="BH11" s="58" t="n">
        <v>203</v>
      </c>
      <c r="BI11" s="58" t="n">
        <v>159</v>
      </c>
      <c r="BJ11" s="58" t="n">
        <v>147</v>
      </c>
      <c r="BK11" s="58" t="n">
        <v>167</v>
      </c>
      <c r="BL11" s="67" t="n">
        <v>151</v>
      </c>
      <c r="BM11" s="66" t="n">
        <v>204</v>
      </c>
      <c r="BN11" s="58" t="n">
        <v>162</v>
      </c>
      <c r="BO11" s="58" t="n">
        <v>172</v>
      </c>
      <c r="BP11" s="58" t="n">
        <v>202</v>
      </c>
      <c r="BQ11" s="58" t="n">
        <v>138</v>
      </c>
      <c r="BR11" s="67" t="n">
        <v>172</v>
      </c>
      <c r="BS11" s="66" t="n">
        <v>201</v>
      </c>
      <c r="BT11" s="58" t="n">
        <v>194</v>
      </c>
      <c r="BU11" s="58" t="n">
        <v>157</v>
      </c>
      <c r="BV11" s="58" t="n">
        <v>162</v>
      </c>
      <c r="BW11" s="58" t="n">
        <v>194</v>
      </c>
      <c r="BX11" s="67" t="n">
        <v>204</v>
      </c>
      <c r="BY11" s="66" t="n">
        <v>173</v>
      </c>
      <c r="BZ11" s="58" t="n">
        <v>203</v>
      </c>
      <c r="CA11" s="58" t="n">
        <v>136</v>
      </c>
      <c r="CB11" s="58" t="n">
        <v>161</v>
      </c>
      <c r="CC11" s="58" t="n">
        <v>162</v>
      </c>
      <c r="CD11" s="67" t="n">
        <v>158</v>
      </c>
      <c r="CE11" s="66" t="n">
        <v>142</v>
      </c>
      <c r="CF11" s="58" t="n">
        <v>147</v>
      </c>
      <c r="CG11" s="58" t="n">
        <v>195</v>
      </c>
      <c r="CH11" s="58" t="n">
        <v>171</v>
      </c>
      <c r="CI11" s="58" t="n">
        <v>177</v>
      </c>
      <c r="CJ11" s="67" t="n">
        <v>168</v>
      </c>
      <c r="CK11" s="66" t="n">
        <v>187</v>
      </c>
      <c r="CL11" s="58" t="n">
        <v>179</v>
      </c>
      <c r="CM11" s="58" t="n">
        <v>155</v>
      </c>
      <c r="CN11" s="58" t="n">
        <v>131</v>
      </c>
      <c r="CO11" s="58" t="n">
        <v>147</v>
      </c>
      <c r="CP11" s="67" t="n">
        <v>171</v>
      </c>
      <c r="CQ11" s="66" t="n">
        <v>165</v>
      </c>
      <c r="CR11" s="58" t="n">
        <v>146</v>
      </c>
      <c r="CS11" s="58" t="n">
        <v>142</v>
      </c>
      <c r="CT11" s="58" t="n">
        <v>154</v>
      </c>
      <c r="CU11" s="58" t="n">
        <v>132</v>
      </c>
      <c r="CV11" s="67" t="n">
        <v>148</v>
      </c>
      <c r="CW11" s="66" t="n">
        <v>148</v>
      </c>
      <c r="CX11" s="58" t="n">
        <v>189</v>
      </c>
      <c r="CY11" s="58" t="n">
        <v>201</v>
      </c>
      <c r="CZ11" s="58" t="n">
        <v>179</v>
      </c>
      <c r="DA11" s="58" t="n">
        <v>150</v>
      </c>
      <c r="DB11" s="67" t="n">
        <v>202</v>
      </c>
      <c r="DC11" s="66" t="n">
        <v>181</v>
      </c>
      <c r="DD11" s="58" t="n">
        <v>189</v>
      </c>
      <c r="DE11" s="58" t="n">
        <v>168</v>
      </c>
      <c r="DF11" s="58" t="n">
        <v>152</v>
      </c>
      <c r="DG11" s="58" t="n">
        <v>130</v>
      </c>
      <c r="DH11" s="67" t="n">
        <v>198</v>
      </c>
      <c r="DI11" s="66" t="n">
        <v>156</v>
      </c>
      <c r="DJ11" s="58" t="n">
        <v>133</v>
      </c>
      <c r="DK11" s="58" t="n">
        <v>230</v>
      </c>
      <c r="DL11" s="58" t="n">
        <v>192</v>
      </c>
      <c r="DM11" s="58" t="n">
        <v>172</v>
      </c>
      <c r="DN11" s="67" t="n">
        <v>143</v>
      </c>
      <c r="DO11" s="59" t="n">
        <f aca="false">SUM(AC11:DN11)</f>
        <v>15331</v>
      </c>
      <c r="DP11" s="59" t="n">
        <f aca="false">AB11*(COUNT(AC11:DN11))</f>
        <v>720</v>
      </c>
      <c r="DQ11" s="59" t="n">
        <f aca="false">SUM(DO11:DP11)</f>
        <v>16051</v>
      </c>
      <c r="DR11" s="60" t="n">
        <f aca="false">(AVERAGE(AC11:DN11))</f>
        <v>170.344444444444</v>
      </c>
      <c r="DS11" s="68" t="str">
        <f aca="false">B11</f>
        <v>Jeļena Kuruško</v>
      </c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</row>
    <row r="12" customFormat="false" ht="17.35" hidden="false" customHeight="false" outlineLevel="0" collapsed="false">
      <c r="A12" s="103" t="n">
        <v>9</v>
      </c>
      <c r="B12" s="55" t="s">
        <v>66</v>
      </c>
      <c r="C12" s="56" t="n">
        <v>0</v>
      </c>
      <c r="D12" s="56" t="n">
        <v>1175</v>
      </c>
      <c r="E12" s="58" t="n">
        <v>970</v>
      </c>
      <c r="F12" s="58" t="n">
        <v>1034</v>
      </c>
      <c r="G12" s="58" t="n">
        <v>1126</v>
      </c>
      <c r="H12" s="58" t="n">
        <v>1100</v>
      </c>
      <c r="I12" s="58" t="n">
        <v>1151</v>
      </c>
      <c r="J12" s="58" t="n">
        <v>1023</v>
      </c>
      <c r="K12" s="58" t="n">
        <v>1086</v>
      </c>
      <c r="L12" s="82"/>
      <c r="M12" s="58" t="n">
        <v>1035</v>
      </c>
      <c r="N12" s="58" t="n">
        <v>1133</v>
      </c>
      <c r="O12" s="58" t="n">
        <v>1105</v>
      </c>
      <c r="P12" s="58" t="n">
        <f aca="false">181+158+48+157+183+180+189</f>
        <v>1096</v>
      </c>
      <c r="Q12" s="58" t="n">
        <v>1143</v>
      </c>
      <c r="R12" s="58" t="n">
        <v>1096</v>
      </c>
      <c r="S12" s="58" t="n">
        <f aca="false">48+980</f>
        <v>1028</v>
      </c>
      <c r="T12" s="59" t="n">
        <f aca="false">SUM(D12:S12)</f>
        <v>16301</v>
      </c>
      <c r="U12" s="59" t="n">
        <f aca="false">C12*(COUNT(D12:S12))</f>
        <v>0</v>
      </c>
      <c r="V12" s="59" t="n">
        <f aca="false">SUM(T12:U12)</f>
        <v>16301</v>
      </c>
      <c r="W12" s="104" t="n">
        <f aca="false">(AVERAGE(D12:S12)/6)</f>
        <v>181.122222222222</v>
      </c>
      <c r="X12" s="61" t="n">
        <f aca="false">DQ12</f>
        <v>16301</v>
      </c>
      <c r="Y12" s="61" t="n">
        <f aca="false">DR12</f>
        <v>173.122222222222</v>
      </c>
      <c r="Z12" s="63" t="n">
        <v>9</v>
      </c>
      <c r="AA12" s="64" t="s">
        <v>66</v>
      </c>
      <c r="AB12" s="65" t="n">
        <v>8</v>
      </c>
      <c r="AC12" s="66" t="n">
        <v>133</v>
      </c>
      <c r="AD12" s="58" t="n">
        <v>167</v>
      </c>
      <c r="AE12" s="58" t="n">
        <v>177</v>
      </c>
      <c r="AF12" s="58" t="n">
        <v>176</v>
      </c>
      <c r="AG12" s="58" t="n">
        <v>148</v>
      </c>
      <c r="AH12" s="67" t="n">
        <v>179</v>
      </c>
      <c r="AI12" s="66" t="n">
        <v>200</v>
      </c>
      <c r="AJ12" s="58" t="n">
        <v>181</v>
      </c>
      <c r="AK12" s="58" t="n">
        <v>156</v>
      </c>
      <c r="AL12" s="58" t="n">
        <v>170</v>
      </c>
      <c r="AM12" s="58" t="n">
        <v>155</v>
      </c>
      <c r="AN12" s="67" t="n">
        <v>190</v>
      </c>
      <c r="AO12" s="66" t="n">
        <v>154</v>
      </c>
      <c r="AP12" s="58" t="n">
        <v>157</v>
      </c>
      <c r="AQ12" s="58" t="n">
        <v>213</v>
      </c>
      <c r="AR12" s="58" t="n">
        <v>150</v>
      </c>
      <c r="AS12" s="58" t="n">
        <v>209</v>
      </c>
      <c r="AT12" s="67" t="n">
        <v>165</v>
      </c>
      <c r="AU12" s="66" t="n">
        <v>162</v>
      </c>
      <c r="AV12" s="58" t="n">
        <v>133</v>
      </c>
      <c r="AW12" s="58" t="n">
        <v>213</v>
      </c>
      <c r="AX12" s="58" t="n">
        <v>192</v>
      </c>
      <c r="AY12" s="58" t="n">
        <v>234</v>
      </c>
      <c r="AZ12" s="67" t="n">
        <v>169</v>
      </c>
      <c r="BA12" s="66" t="n">
        <v>155</v>
      </c>
      <c r="BB12" s="58" t="n">
        <v>143</v>
      </c>
      <c r="BC12" s="58" t="n">
        <v>178</v>
      </c>
      <c r="BD12" s="58" t="n">
        <v>149</v>
      </c>
      <c r="BE12" s="58" t="n">
        <v>150</v>
      </c>
      <c r="BF12" s="67" t="n">
        <v>147</v>
      </c>
      <c r="BG12" s="66" t="n">
        <v>147</v>
      </c>
      <c r="BH12" s="58" t="n">
        <v>215</v>
      </c>
      <c r="BI12" s="58" t="n">
        <v>142</v>
      </c>
      <c r="BJ12" s="58" t="n">
        <v>208</v>
      </c>
      <c r="BK12" s="58" t="n">
        <v>193</v>
      </c>
      <c r="BL12" s="67" t="n">
        <v>173</v>
      </c>
      <c r="BM12" s="66" t="n">
        <v>196</v>
      </c>
      <c r="BN12" s="58" t="n">
        <v>189</v>
      </c>
      <c r="BO12" s="58" t="n">
        <v>152</v>
      </c>
      <c r="BP12" s="58" t="n">
        <v>214</v>
      </c>
      <c r="BQ12" s="58" t="n">
        <v>182</v>
      </c>
      <c r="BR12" s="67" t="n">
        <v>152</v>
      </c>
      <c r="BS12" s="66" t="n">
        <v>129</v>
      </c>
      <c r="BT12" s="58" t="n">
        <v>189</v>
      </c>
      <c r="BU12" s="58" t="n">
        <v>185</v>
      </c>
      <c r="BV12" s="58" t="n">
        <v>168</v>
      </c>
      <c r="BW12" s="58" t="n">
        <v>168</v>
      </c>
      <c r="BX12" s="67" t="n">
        <v>147</v>
      </c>
      <c r="BY12" s="66" t="n">
        <v>176</v>
      </c>
      <c r="BZ12" s="58" t="n">
        <v>172</v>
      </c>
      <c r="CA12" s="58" t="n">
        <v>180</v>
      </c>
      <c r="CB12" s="58" t="n">
        <v>247</v>
      </c>
      <c r="CC12" s="58" t="n">
        <v>179</v>
      </c>
      <c r="CD12" s="67" t="n">
        <v>141</v>
      </c>
      <c r="CE12" s="66" t="n">
        <v>166</v>
      </c>
      <c r="CF12" s="58" t="n">
        <v>182</v>
      </c>
      <c r="CG12" s="58" t="n">
        <v>216</v>
      </c>
      <c r="CH12" s="58" t="n">
        <v>164</v>
      </c>
      <c r="CI12" s="58" t="n">
        <v>173</v>
      </c>
      <c r="CJ12" s="67" t="n">
        <v>156</v>
      </c>
      <c r="CK12" s="66" t="n">
        <v>182</v>
      </c>
      <c r="CL12" s="58" t="n">
        <v>162</v>
      </c>
      <c r="CM12" s="58" t="n">
        <v>178</v>
      </c>
      <c r="CN12" s="58" t="n">
        <v>241</v>
      </c>
      <c r="CO12" s="58" t="n">
        <v>159</v>
      </c>
      <c r="CP12" s="67" t="n">
        <v>205</v>
      </c>
      <c r="CQ12" s="66" t="n">
        <v>146</v>
      </c>
      <c r="CR12" s="58" t="n">
        <v>158</v>
      </c>
      <c r="CS12" s="58" t="n">
        <v>201</v>
      </c>
      <c r="CT12" s="58" t="n">
        <v>149</v>
      </c>
      <c r="CU12" s="58" t="n">
        <v>169</v>
      </c>
      <c r="CV12" s="67" t="n">
        <v>152</v>
      </c>
      <c r="CW12" s="66" t="n">
        <v>142</v>
      </c>
      <c r="CX12" s="58" t="n">
        <v>168</v>
      </c>
      <c r="CY12" s="58" t="n">
        <v>146</v>
      </c>
      <c r="CZ12" s="58" t="n">
        <v>160</v>
      </c>
      <c r="DA12" s="58" t="n">
        <v>168</v>
      </c>
      <c r="DB12" s="67" t="n">
        <v>203</v>
      </c>
      <c r="DC12" s="66" t="n">
        <v>166</v>
      </c>
      <c r="DD12" s="58" t="n">
        <v>167</v>
      </c>
      <c r="DE12" s="58" t="n">
        <v>206</v>
      </c>
      <c r="DF12" s="58" t="n">
        <v>184</v>
      </c>
      <c r="DG12" s="58" t="n">
        <v>134</v>
      </c>
      <c r="DH12" s="67" t="n">
        <v>181</v>
      </c>
      <c r="DI12" s="66" t="n">
        <v>181</v>
      </c>
      <c r="DJ12" s="58" t="n">
        <v>158</v>
      </c>
      <c r="DK12" s="58" t="n">
        <v>157</v>
      </c>
      <c r="DL12" s="58" t="n">
        <v>183</v>
      </c>
      <c r="DM12" s="58" t="n">
        <v>180</v>
      </c>
      <c r="DN12" s="67" t="n">
        <v>189</v>
      </c>
      <c r="DO12" s="59" t="n">
        <f aca="false">SUM(AC12:DN12)</f>
        <v>15581</v>
      </c>
      <c r="DP12" s="59" t="n">
        <f aca="false">AB12*(COUNT(AC12:DN12))</f>
        <v>720</v>
      </c>
      <c r="DQ12" s="59" t="n">
        <f aca="false">SUM(DO12:DP12)</f>
        <v>16301</v>
      </c>
      <c r="DR12" s="60" t="n">
        <f aca="false">(AVERAGE(AC12:DN12))</f>
        <v>173.122222222222</v>
      </c>
      <c r="DS12" s="68" t="str">
        <f aca="false">B12</f>
        <v>Karīna Petrova</v>
      </c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</row>
    <row r="13" customFormat="false" ht="17.35" hidden="false" customHeight="false" outlineLevel="0" collapsed="false">
      <c r="A13" s="103" t="n">
        <v>10</v>
      </c>
      <c r="B13" s="55" t="s">
        <v>67</v>
      </c>
      <c r="C13" s="56" t="n">
        <v>0</v>
      </c>
      <c r="D13" s="109"/>
      <c r="E13" s="58" t="n">
        <v>979</v>
      </c>
      <c r="F13" s="58" t="n">
        <v>1096</v>
      </c>
      <c r="G13" s="58" t="n">
        <v>928</v>
      </c>
      <c r="H13" s="58" t="n">
        <v>1164</v>
      </c>
      <c r="I13" s="58" t="n">
        <f aca="false">173+162+243+172+204+158</f>
        <v>1112</v>
      </c>
      <c r="J13" s="70"/>
      <c r="K13" s="70"/>
      <c r="L13" s="58" t="n">
        <v>1164</v>
      </c>
      <c r="M13" s="82"/>
      <c r="N13" s="58" t="n">
        <v>1036</v>
      </c>
      <c r="O13" s="70"/>
      <c r="P13" s="70"/>
      <c r="Q13" s="70"/>
      <c r="R13" s="58" t="n">
        <v>954</v>
      </c>
      <c r="S13" s="70"/>
      <c r="T13" s="59" t="n">
        <f aca="false">SUM(D13:S13)</f>
        <v>8433</v>
      </c>
      <c r="U13" s="59" t="n">
        <f aca="false">C13*(COUNT(D13:S13))</f>
        <v>0</v>
      </c>
      <c r="V13" s="59" t="n">
        <f aca="false">SUM(T13:U13)</f>
        <v>8433</v>
      </c>
      <c r="W13" s="104" t="n">
        <f aca="false">(AVERAGE(D13:S13)/6)</f>
        <v>175.6875</v>
      </c>
      <c r="X13" s="61" t="n">
        <f aca="false">DQ13</f>
        <v>8433</v>
      </c>
      <c r="Y13" s="61" t="n">
        <f aca="false">DR13</f>
        <v>175.6875</v>
      </c>
      <c r="Z13" s="63" t="n">
        <v>10</v>
      </c>
      <c r="AA13" s="64" t="s">
        <v>67</v>
      </c>
      <c r="AB13" s="65" t="n">
        <v>0</v>
      </c>
      <c r="AC13" s="66" t="n">
        <v>193</v>
      </c>
      <c r="AD13" s="58" t="n">
        <v>199</v>
      </c>
      <c r="AE13" s="58" t="n">
        <v>168</v>
      </c>
      <c r="AF13" s="58" t="n">
        <v>190</v>
      </c>
      <c r="AG13" s="58" t="n">
        <v>136</v>
      </c>
      <c r="AH13" s="67" t="n">
        <v>150</v>
      </c>
      <c r="AI13" s="66" t="n">
        <v>207</v>
      </c>
      <c r="AJ13" s="58" t="n">
        <v>209</v>
      </c>
      <c r="AK13" s="58" t="n">
        <v>184</v>
      </c>
      <c r="AL13" s="58" t="n">
        <v>187</v>
      </c>
      <c r="AM13" s="58" t="n">
        <v>168</v>
      </c>
      <c r="AN13" s="67" t="n">
        <v>141</v>
      </c>
      <c r="AO13" s="66" t="n">
        <v>175</v>
      </c>
      <c r="AP13" s="58" t="n">
        <v>148</v>
      </c>
      <c r="AQ13" s="58" t="n">
        <v>145</v>
      </c>
      <c r="AR13" s="58" t="n">
        <v>164</v>
      </c>
      <c r="AS13" s="58" t="n">
        <v>166</v>
      </c>
      <c r="AT13" s="67" t="n">
        <v>181</v>
      </c>
      <c r="AU13" s="66" t="n">
        <v>174</v>
      </c>
      <c r="AV13" s="58" t="n">
        <v>113</v>
      </c>
      <c r="AW13" s="58" t="n">
        <v>180</v>
      </c>
      <c r="AX13" s="58" t="n">
        <v>154</v>
      </c>
      <c r="AY13" s="58" t="n">
        <v>138</v>
      </c>
      <c r="AZ13" s="67" t="n">
        <v>169</v>
      </c>
      <c r="BA13" s="66" t="n">
        <v>173</v>
      </c>
      <c r="BB13" s="58" t="n">
        <v>162</v>
      </c>
      <c r="BC13" s="58" t="n">
        <v>243</v>
      </c>
      <c r="BD13" s="58" t="n">
        <v>172</v>
      </c>
      <c r="BE13" s="58" t="n">
        <v>204</v>
      </c>
      <c r="BF13" s="67" t="n">
        <v>158</v>
      </c>
      <c r="BG13" s="71"/>
      <c r="BH13" s="70"/>
      <c r="BI13" s="70"/>
      <c r="BJ13" s="70"/>
      <c r="BK13" s="70"/>
      <c r="BL13" s="72"/>
      <c r="BM13" s="66" t="n">
        <v>166</v>
      </c>
      <c r="BN13" s="58" t="n">
        <v>211</v>
      </c>
      <c r="BO13" s="58" t="n">
        <v>174</v>
      </c>
      <c r="BP13" s="58" t="n">
        <v>211</v>
      </c>
      <c r="BQ13" s="58" t="n">
        <v>203</v>
      </c>
      <c r="BR13" s="67" t="n">
        <v>199</v>
      </c>
      <c r="BS13" s="66" t="n">
        <v>168</v>
      </c>
      <c r="BT13" s="58" t="n">
        <v>191</v>
      </c>
      <c r="BU13" s="58" t="n">
        <v>146</v>
      </c>
      <c r="BV13" s="58" t="n">
        <v>185</v>
      </c>
      <c r="BW13" s="58" t="n">
        <v>140</v>
      </c>
      <c r="BX13" s="67" t="n">
        <v>124</v>
      </c>
      <c r="BY13" s="71"/>
      <c r="BZ13" s="70"/>
      <c r="CA13" s="70"/>
      <c r="CB13" s="70"/>
      <c r="CC13" s="70"/>
      <c r="CD13" s="72"/>
      <c r="CE13" s="71"/>
      <c r="CF13" s="70"/>
      <c r="CG13" s="70"/>
      <c r="CH13" s="70"/>
      <c r="CI13" s="70"/>
      <c r="CJ13" s="72"/>
      <c r="CK13" s="107"/>
      <c r="CL13" s="106"/>
      <c r="CM13" s="106"/>
      <c r="CN13" s="106"/>
      <c r="CO13" s="106"/>
      <c r="CP13" s="108"/>
      <c r="CQ13" s="66" t="n">
        <v>178</v>
      </c>
      <c r="CR13" s="58" t="n">
        <v>167</v>
      </c>
      <c r="CS13" s="58" t="n">
        <v>198</v>
      </c>
      <c r="CT13" s="58" t="n">
        <v>203</v>
      </c>
      <c r="CU13" s="58" t="n">
        <v>208</v>
      </c>
      <c r="CV13" s="67" t="n">
        <v>210</v>
      </c>
      <c r="CW13" s="71"/>
      <c r="CX13" s="70"/>
      <c r="CY13" s="70"/>
      <c r="CZ13" s="70"/>
      <c r="DA13" s="70"/>
      <c r="DB13" s="72"/>
      <c r="DC13" s="71"/>
      <c r="DD13" s="70"/>
      <c r="DE13" s="70"/>
      <c r="DF13" s="70"/>
      <c r="DG13" s="70"/>
      <c r="DH13" s="72"/>
      <c r="DI13" s="107"/>
      <c r="DJ13" s="106"/>
      <c r="DK13" s="106"/>
      <c r="DL13" s="106"/>
      <c r="DM13" s="106"/>
      <c r="DN13" s="108"/>
      <c r="DO13" s="59" t="n">
        <f aca="false">SUM(AC13:DN13)</f>
        <v>8433</v>
      </c>
      <c r="DP13" s="59" t="n">
        <f aca="false">AB13*(COUNT(AC13:DN13))</f>
        <v>0</v>
      </c>
      <c r="DQ13" s="59" t="n">
        <f aca="false">SUM(DO13:DP13)</f>
        <v>8433</v>
      </c>
      <c r="DR13" s="60" t="n">
        <f aca="false">(AVERAGE(AC13:DN13))</f>
        <v>175.6875</v>
      </c>
      <c r="DS13" s="68" t="str">
        <f aca="false">B13</f>
        <v>Maksims Isajevs</v>
      </c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</row>
    <row r="14" customFormat="false" ht="17.35" hidden="false" customHeight="false" outlineLevel="0" collapsed="false">
      <c r="A14" s="103" t="n">
        <v>11</v>
      </c>
      <c r="B14" s="55" t="s">
        <v>68</v>
      </c>
      <c r="C14" s="56" t="n">
        <v>0</v>
      </c>
      <c r="D14" s="56" t="n">
        <v>1091</v>
      </c>
      <c r="E14" s="58" t="n">
        <v>1078</v>
      </c>
      <c r="F14" s="58" t="n">
        <v>1041</v>
      </c>
      <c r="G14" s="58" t="n">
        <f aca="false">155+129+163+180+204+205</f>
        <v>1036</v>
      </c>
      <c r="H14" s="58" t="n">
        <v>1068</v>
      </c>
      <c r="I14" s="58" t="n">
        <v>1084</v>
      </c>
      <c r="J14" s="58" t="n">
        <v>1067</v>
      </c>
      <c r="K14" s="58" t="n">
        <f aca="false">143+166+124+223+136+157</f>
        <v>949</v>
      </c>
      <c r="L14" s="58" t="n">
        <v>1066</v>
      </c>
      <c r="M14" s="58" t="n">
        <v>1052</v>
      </c>
      <c r="N14" s="82"/>
      <c r="O14" s="58" t="n">
        <v>1058</v>
      </c>
      <c r="P14" s="58" t="n">
        <v>1009</v>
      </c>
      <c r="Q14" s="58" t="n">
        <v>1005</v>
      </c>
      <c r="R14" s="58" t="n">
        <v>1114</v>
      </c>
      <c r="S14" s="58" t="n">
        <v>1001</v>
      </c>
      <c r="T14" s="59" t="n">
        <f aca="false">SUM(D14:S14)</f>
        <v>15719</v>
      </c>
      <c r="U14" s="59" t="n">
        <f aca="false">C14*(COUNT(D14:S14))</f>
        <v>0</v>
      </c>
      <c r="V14" s="59" t="n">
        <f aca="false">SUM(T14:U14)</f>
        <v>15719</v>
      </c>
      <c r="W14" s="104" t="n">
        <f aca="false">(AVERAGE(D14:S14)/6)</f>
        <v>174.655555555556</v>
      </c>
      <c r="X14" s="61" t="n">
        <f aca="false">DQ14</f>
        <v>15719</v>
      </c>
      <c r="Y14" s="61" t="n">
        <f aca="false">DR14</f>
        <v>174.655555555556</v>
      </c>
      <c r="Z14" s="63" t="n">
        <v>11</v>
      </c>
      <c r="AA14" s="64" t="s">
        <v>68</v>
      </c>
      <c r="AB14" s="65" t="n">
        <v>0</v>
      </c>
      <c r="AC14" s="66" t="n">
        <v>197</v>
      </c>
      <c r="AD14" s="58" t="n">
        <v>170</v>
      </c>
      <c r="AE14" s="58" t="n">
        <v>110</v>
      </c>
      <c r="AF14" s="58" t="n">
        <v>201</v>
      </c>
      <c r="AG14" s="58" t="n">
        <v>161</v>
      </c>
      <c r="AH14" s="67" t="n">
        <v>213</v>
      </c>
      <c r="AI14" s="66" t="n">
        <v>183</v>
      </c>
      <c r="AJ14" s="58" t="n">
        <v>158</v>
      </c>
      <c r="AK14" s="58" t="n">
        <v>161</v>
      </c>
      <c r="AL14" s="58" t="n">
        <v>159</v>
      </c>
      <c r="AM14" s="58" t="n">
        <v>126</v>
      </c>
      <c r="AN14" s="67" t="n">
        <v>222</v>
      </c>
      <c r="AO14" s="66" t="n">
        <v>209</v>
      </c>
      <c r="AP14" s="58" t="n">
        <v>176</v>
      </c>
      <c r="AQ14" s="58" t="n">
        <v>186</v>
      </c>
      <c r="AR14" s="58" t="n">
        <v>175</v>
      </c>
      <c r="AS14" s="58" t="n">
        <v>156</v>
      </c>
      <c r="AT14" s="67" t="n">
        <v>156</v>
      </c>
      <c r="AU14" s="66" t="n">
        <v>147</v>
      </c>
      <c r="AV14" s="58" t="n">
        <v>178</v>
      </c>
      <c r="AW14" s="58" t="n">
        <v>149</v>
      </c>
      <c r="AX14" s="58" t="n">
        <v>174</v>
      </c>
      <c r="AY14" s="58" t="n">
        <v>199</v>
      </c>
      <c r="AZ14" s="67" t="n">
        <v>158</v>
      </c>
      <c r="BA14" s="66" t="n">
        <v>165</v>
      </c>
      <c r="BB14" s="58" t="n">
        <v>186</v>
      </c>
      <c r="BC14" s="58" t="n">
        <v>200</v>
      </c>
      <c r="BD14" s="58" t="n">
        <v>192</v>
      </c>
      <c r="BE14" s="58" t="n">
        <v>143</v>
      </c>
      <c r="BF14" s="67" t="n">
        <v>181</v>
      </c>
      <c r="BG14" s="66" t="n">
        <v>165</v>
      </c>
      <c r="BH14" s="58" t="n">
        <v>169</v>
      </c>
      <c r="BI14" s="58" t="n">
        <v>171</v>
      </c>
      <c r="BJ14" s="58" t="n">
        <v>225</v>
      </c>
      <c r="BK14" s="58" t="n">
        <v>181</v>
      </c>
      <c r="BL14" s="67" t="n">
        <v>180</v>
      </c>
      <c r="BM14" s="66" t="n">
        <v>189</v>
      </c>
      <c r="BN14" s="58" t="n">
        <v>228</v>
      </c>
      <c r="BO14" s="58" t="n">
        <v>185</v>
      </c>
      <c r="BP14" s="58" t="n">
        <v>140</v>
      </c>
      <c r="BQ14" s="58" t="n">
        <v>181</v>
      </c>
      <c r="BR14" s="67" t="n">
        <v>143</v>
      </c>
      <c r="BS14" s="66" t="n">
        <v>143</v>
      </c>
      <c r="BT14" s="58" t="n">
        <v>166</v>
      </c>
      <c r="BU14" s="58" t="n">
        <v>124</v>
      </c>
      <c r="BV14" s="58" t="n">
        <v>223</v>
      </c>
      <c r="BW14" s="58" t="n">
        <v>136</v>
      </c>
      <c r="BX14" s="67" t="n">
        <v>157</v>
      </c>
      <c r="BY14" s="66" t="n">
        <v>159</v>
      </c>
      <c r="BZ14" s="58" t="n">
        <v>153</v>
      </c>
      <c r="CA14" s="58" t="n">
        <v>184</v>
      </c>
      <c r="CB14" s="58" t="n">
        <v>166</v>
      </c>
      <c r="CC14" s="58" t="n">
        <v>200</v>
      </c>
      <c r="CD14" s="67" t="n">
        <v>179</v>
      </c>
      <c r="CE14" s="66" t="n">
        <v>182</v>
      </c>
      <c r="CF14" s="58" t="n">
        <v>143</v>
      </c>
      <c r="CG14" s="58" t="n">
        <v>138</v>
      </c>
      <c r="CH14" s="58" t="n">
        <v>144</v>
      </c>
      <c r="CI14" s="58" t="n">
        <v>191</v>
      </c>
      <c r="CJ14" s="67" t="n">
        <v>203</v>
      </c>
      <c r="CK14" s="66" t="n">
        <v>189</v>
      </c>
      <c r="CL14" s="58" t="n">
        <v>180</v>
      </c>
      <c r="CM14" s="58" t="n">
        <v>143</v>
      </c>
      <c r="CN14" s="58" t="n">
        <v>210</v>
      </c>
      <c r="CO14" s="58" t="n">
        <v>141</v>
      </c>
      <c r="CP14" s="67" t="n">
        <v>221</v>
      </c>
      <c r="CQ14" s="66" t="n">
        <v>170</v>
      </c>
      <c r="CR14" s="58" t="n">
        <v>135</v>
      </c>
      <c r="CS14" s="58" t="n">
        <v>199</v>
      </c>
      <c r="CT14" s="58" t="n">
        <v>191</v>
      </c>
      <c r="CU14" s="58" t="n">
        <v>206</v>
      </c>
      <c r="CV14" s="67" t="n">
        <v>167</v>
      </c>
      <c r="CW14" s="66" t="n">
        <v>155</v>
      </c>
      <c r="CX14" s="58" t="n">
        <v>129</v>
      </c>
      <c r="CY14" s="58" t="n">
        <v>163</v>
      </c>
      <c r="CZ14" s="58" t="n">
        <v>180</v>
      </c>
      <c r="DA14" s="58" t="n">
        <v>204</v>
      </c>
      <c r="DB14" s="67" t="n">
        <v>205</v>
      </c>
      <c r="DC14" s="66" t="n">
        <v>200</v>
      </c>
      <c r="DD14" s="58" t="n">
        <v>182</v>
      </c>
      <c r="DE14" s="58" t="n">
        <v>138</v>
      </c>
      <c r="DF14" s="58" t="n">
        <v>176</v>
      </c>
      <c r="DG14" s="58" t="n">
        <v>182</v>
      </c>
      <c r="DH14" s="67" t="n">
        <v>200</v>
      </c>
      <c r="DI14" s="66" t="n">
        <v>178</v>
      </c>
      <c r="DJ14" s="58" t="n">
        <v>155</v>
      </c>
      <c r="DK14" s="58" t="n">
        <v>153</v>
      </c>
      <c r="DL14" s="58" t="n">
        <v>173</v>
      </c>
      <c r="DM14" s="58" t="n">
        <v>227</v>
      </c>
      <c r="DN14" s="67" t="n">
        <v>228</v>
      </c>
      <c r="DO14" s="59" t="n">
        <f aca="false">SUM(AC14:DN14)</f>
        <v>15719</v>
      </c>
      <c r="DP14" s="59" t="n">
        <f aca="false">AB14*(COUNT(AC14:DN14))</f>
        <v>0</v>
      </c>
      <c r="DQ14" s="59" t="n">
        <f aca="false">SUM(DO14:DP14)</f>
        <v>15719</v>
      </c>
      <c r="DR14" s="60" t="n">
        <f aca="false">(AVERAGE(AC14:DN14))</f>
        <v>174.655555555556</v>
      </c>
      <c r="DS14" s="68" t="str">
        <f aca="false">B14</f>
        <v>Maksims Jefimovs</v>
      </c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</row>
    <row r="15" customFormat="false" ht="17.35" hidden="false" customHeight="false" outlineLevel="0" collapsed="false">
      <c r="A15" s="103" t="n">
        <v>12</v>
      </c>
      <c r="B15" s="55" t="s">
        <v>69</v>
      </c>
      <c r="C15" s="56" t="n">
        <v>0</v>
      </c>
      <c r="D15" s="56" t="n">
        <v>1114</v>
      </c>
      <c r="E15" s="58" t="n">
        <v>1034</v>
      </c>
      <c r="F15" s="58" t="n">
        <v>1256</v>
      </c>
      <c r="G15" s="58" t="n">
        <v>1055</v>
      </c>
      <c r="H15" s="58" t="n">
        <v>1176</v>
      </c>
      <c r="I15" s="58" t="n">
        <v>1118</v>
      </c>
      <c r="J15" s="58" t="n">
        <v>1204</v>
      </c>
      <c r="K15" s="58" t="n">
        <v>1099</v>
      </c>
      <c r="L15" s="58" t="n">
        <v>1236</v>
      </c>
      <c r="M15" s="58" t="n">
        <v>1156</v>
      </c>
      <c r="N15" s="58" t="n">
        <v>1039</v>
      </c>
      <c r="O15" s="82"/>
      <c r="P15" s="58" t="n">
        <v>995</v>
      </c>
      <c r="Q15" s="58" t="n">
        <v>1018</v>
      </c>
      <c r="R15" s="58" t="n">
        <v>1253</v>
      </c>
      <c r="S15" s="58" t="n">
        <v>1188</v>
      </c>
      <c r="T15" s="59" t="n">
        <f aca="false">SUM(D15:S15)</f>
        <v>16941</v>
      </c>
      <c r="U15" s="59" t="n">
        <f aca="false">C15*(COUNT(D15:S15))</f>
        <v>0</v>
      </c>
      <c r="V15" s="59" t="n">
        <f aca="false">SUM(T15:U15)</f>
        <v>16941</v>
      </c>
      <c r="W15" s="104" t="n">
        <f aca="false">(AVERAGE(D15:S15)/6)</f>
        <v>188.233333333333</v>
      </c>
      <c r="X15" s="61" t="n">
        <f aca="false">DQ15</f>
        <v>16941</v>
      </c>
      <c r="Y15" s="61" t="n">
        <f aca="false">DR15</f>
        <v>188.233333333333</v>
      </c>
      <c r="Z15" s="63" t="n">
        <v>12</v>
      </c>
      <c r="AA15" s="64" t="s">
        <v>69</v>
      </c>
      <c r="AB15" s="65" t="n">
        <v>0</v>
      </c>
      <c r="AC15" s="66" t="n">
        <v>166</v>
      </c>
      <c r="AD15" s="58" t="n">
        <v>180</v>
      </c>
      <c r="AE15" s="58" t="n">
        <v>181</v>
      </c>
      <c r="AF15" s="58" t="n">
        <v>174</v>
      </c>
      <c r="AG15" s="58" t="n">
        <v>134</v>
      </c>
      <c r="AH15" s="67" t="n">
        <v>199</v>
      </c>
      <c r="AI15" s="66" t="n">
        <v>197</v>
      </c>
      <c r="AJ15" s="58" t="n">
        <v>243</v>
      </c>
      <c r="AK15" s="58" t="n">
        <v>177</v>
      </c>
      <c r="AL15" s="58" t="n">
        <v>151</v>
      </c>
      <c r="AM15" s="58" t="n">
        <v>144</v>
      </c>
      <c r="AN15" s="67" t="n">
        <v>143</v>
      </c>
      <c r="AO15" s="66" t="n">
        <v>147</v>
      </c>
      <c r="AP15" s="58" t="n">
        <v>201</v>
      </c>
      <c r="AQ15" s="58" t="n">
        <v>155</v>
      </c>
      <c r="AR15" s="58" t="n">
        <v>173</v>
      </c>
      <c r="AS15" s="58" t="n">
        <v>203</v>
      </c>
      <c r="AT15" s="67" t="n">
        <v>160</v>
      </c>
      <c r="AU15" s="66" t="n">
        <v>219</v>
      </c>
      <c r="AV15" s="58" t="n">
        <v>225</v>
      </c>
      <c r="AW15" s="58" t="n">
        <v>202</v>
      </c>
      <c r="AX15" s="58" t="n">
        <v>255</v>
      </c>
      <c r="AY15" s="58" t="n">
        <v>210</v>
      </c>
      <c r="AZ15" s="67" t="n">
        <v>145</v>
      </c>
      <c r="BA15" s="66" t="n">
        <v>201</v>
      </c>
      <c r="BB15" s="58" t="n">
        <v>227</v>
      </c>
      <c r="BC15" s="58" t="n">
        <v>186</v>
      </c>
      <c r="BD15" s="58" t="n">
        <v>169</v>
      </c>
      <c r="BE15" s="58" t="n">
        <v>223</v>
      </c>
      <c r="BF15" s="67" t="n">
        <v>170</v>
      </c>
      <c r="BG15" s="66" t="n">
        <v>187</v>
      </c>
      <c r="BH15" s="58" t="n">
        <v>238</v>
      </c>
      <c r="BI15" s="58" t="n">
        <v>231</v>
      </c>
      <c r="BJ15" s="58" t="n">
        <v>201</v>
      </c>
      <c r="BK15" s="58" t="n">
        <v>206</v>
      </c>
      <c r="BL15" s="67" t="n">
        <v>190</v>
      </c>
      <c r="BM15" s="66" t="n">
        <v>194</v>
      </c>
      <c r="BN15" s="58" t="n">
        <v>178</v>
      </c>
      <c r="BO15" s="58" t="n">
        <v>148</v>
      </c>
      <c r="BP15" s="58" t="n">
        <v>215</v>
      </c>
      <c r="BQ15" s="58" t="n">
        <v>213</v>
      </c>
      <c r="BR15" s="67" t="n">
        <v>170</v>
      </c>
      <c r="BS15" s="66" t="n">
        <v>226</v>
      </c>
      <c r="BT15" s="58" t="n">
        <v>203</v>
      </c>
      <c r="BU15" s="58" t="n">
        <v>191</v>
      </c>
      <c r="BV15" s="58" t="n">
        <v>184</v>
      </c>
      <c r="BW15" s="58" t="n">
        <v>179</v>
      </c>
      <c r="BX15" s="67" t="n">
        <v>205</v>
      </c>
      <c r="BY15" s="66" t="n">
        <v>171</v>
      </c>
      <c r="BZ15" s="58" t="n">
        <v>154</v>
      </c>
      <c r="CA15" s="58" t="n">
        <v>188</v>
      </c>
      <c r="CB15" s="58" t="n">
        <v>196</v>
      </c>
      <c r="CC15" s="58" t="n">
        <v>168</v>
      </c>
      <c r="CD15" s="67" t="n">
        <v>237</v>
      </c>
      <c r="CE15" s="66" t="n">
        <v>147</v>
      </c>
      <c r="CF15" s="58" t="n">
        <v>235</v>
      </c>
      <c r="CG15" s="58" t="n">
        <v>232</v>
      </c>
      <c r="CH15" s="58" t="n">
        <v>225</v>
      </c>
      <c r="CI15" s="58" t="n">
        <v>216</v>
      </c>
      <c r="CJ15" s="67" t="n">
        <v>181</v>
      </c>
      <c r="CK15" s="66" t="n">
        <v>150</v>
      </c>
      <c r="CL15" s="58" t="n">
        <v>201</v>
      </c>
      <c r="CM15" s="58" t="n">
        <v>146</v>
      </c>
      <c r="CN15" s="58" t="n">
        <v>158</v>
      </c>
      <c r="CO15" s="58" t="n">
        <v>164</v>
      </c>
      <c r="CP15" s="67" t="n">
        <v>199</v>
      </c>
      <c r="CQ15" s="66" t="n">
        <v>239</v>
      </c>
      <c r="CR15" s="58" t="n">
        <v>165</v>
      </c>
      <c r="CS15" s="58" t="n">
        <v>177</v>
      </c>
      <c r="CT15" s="58" t="n">
        <v>231</v>
      </c>
      <c r="CU15" s="58" t="n">
        <v>123</v>
      </c>
      <c r="CV15" s="67" t="n">
        <v>164</v>
      </c>
      <c r="CW15" s="66" t="n">
        <v>148</v>
      </c>
      <c r="CX15" s="58" t="n">
        <v>143</v>
      </c>
      <c r="CY15" s="58" t="n">
        <v>213</v>
      </c>
      <c r="CZ15" s="58" t="n">
        <v>211</v>
      </c>
      <c r="DA15" s="58" t="n">
        <v>139</v>
      </c>
      <c r="DB15" s="67" t="n">
        <v>141</v>
      </c>
      <c r="DC15" s="66" t="n">
        <v>194</v>
      </c>
      <c r="DD15" s="58" t="n">
        <v>203</v>
      </c>
      <c r="DE15" s="58" t="n">
        <v>183</v>
      </c>
      <c r="DF15" s="58" t="n">
        <v>188</v>
      </c>
      <c r="DG15" s="58" t="n">
        <v>234</v>
      </c>
      <c r="DH15" s="67" t="n">
        <v>202</v>
      </c>
      <c r="DI15" s="66" t="n">
        <v>193</v>
      </c>
      <c r="DJ15" s="58" t="n">
        <v>185</v>
      </c>
      <c r="DK15" s="58" t="n">
        <v>192</v>
      </c>
      <c r="DL15" s="58" t="n">
        <v>149</v>
      </c>
      <c r="DM15" s="58" t="n">
        <v>202</v>
      </c>
      <c r="DN15" s="67" t="n">
        <v>235</v>
      </c>
      <c r="DO15" s="59" t="n">
        <f aca="false">SUM(AC15:DN15)</f>
        <v>16941</v>
      </c>
      <c r="DP15" s="59" t="n">
        <f aca="false">AB15*(COUNT(AC15:DN15))</f>
        <v>0</v>
      </c>
      <c r="DQ15" s="59" t="n">
        <f aca="false">SUM(DO15:DP15)</f>
        <v>16941</v>
      </c>
      <c r="DR15" s="60" t="n">
        <f aca="false">(AVERAGE(AC15:DN15))</f>
        <v>188.233333333333</v>
      </c>
      <c r="DS15" s="68" t="str">
        <f aca="false">B15</f>
        <v>Nikolajs Ļevikins</v>
      </c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</row>
    <row r="16" customFormat="false" ht="17.35" hidden="false" customHeight="false" outlineLevel="0" collapsed="false">
      <c r="A16" s="103" t="n">
        <v>13</v>
      </c>
      <c r="B16" s="55" t="s">
        <v>70</v>
      </c>
      <c r="C16" s="56" t="n">
        <v>0</v>
      </c>
      <c r="D16" s="56" t="n">
        <v>959</v>
      </c>
      <c r="E16" s="58" t="n">
        <v>954</v>
      </c>
      <c r="F16" s="58" t="n">
        <v>1068</v>
      </c>
      <c r="G16" s="58" t="n">
        <v>1035</v>
      </c>
      <c r="H16" s="58" t="n">
        <v>1016</v>
      </c>
      <c r="I16" s="58" t="n">
        <v>1099</v>
      </c>
      <c r="J16" s="58" t="n">
        <v>946</v>
      </c>
      <c r="K16" s="58" t="n">
        <v>1084</v>
      </c>
      <c r="L16" s="58" t="n">
        <v>1055</v>
      </c>
      <c r="M16" s="58" t="n">
        <f aca="false">142+181+221+172+169+160</f>
        <v>1045</v>
      </c>
      <c r="N16" s="58" t="n">
        <v>1107</v>
      </c>
      <c r="O16" s="58" t="n">
        <v>1045</v>
      </c>
      <c r="P16" s="82"/>
      <c r="Q16" s="58" t="n">
        <v>1000</v>
      </c>
      <c r="R16" s="58" t="n">
        <v>1035</v>
      </c>
      <c r="S16" s="58" t="n">
        <f aca="false">168+169+155+200+178+189</f>
        <v>1059</v>
      </c>
      <c r="T16" s="59" t="n">
        <f aca="false">SUM(D16:S16)</f>
        <v>15507</v>
      </c>
      <c r="U16" s="59" t="n">
        <f aca="false">C16*(COUNT(D16:S16))</f>
        <v>0</v>
      </c>
      <c r="V16" s="59" t="n">
        <f aca="false">SUM(T16:U16)</f>
        <v>15507</v>
      </c>
      <c r="W16" s="104" t="n">
        <f aca="false">(AVERAGE(D16:S16)/6)</f>
        <v>172.3</v>
      </c>
      <c r="X16" s="61" t="n">
        <f aca="false">DQ16</f>
        <v>15507</v>
      </c>
      <c r="Y16" s="61" t="n">
        <f aca="false">DR16</f>
        <v>172.3</v>
      </c>
      <c r="Z16" s="63" t="n">
        <v>13</v>
      </c>
      <c r="AA16" s="64" t="s">
        <v>70</v>
      </c>
      <c r="AB16" s="65" t="n">
        <v>0</v>
      </c>
      <c r="AC16" s="66" t="n">
        <v>162</v>
      </c>
      <c r="AD16" s="58" t="n">
        <v>162</v>
      </c>
      <c r="AE16" s="58" t="n">
        <v>179</v>
      </c>
      <c r="AF16" s="58" t="n">
        <v>234</v>
      </c>
      <c r="AG16" s="58" t="n">
        <v>158</v>
      </c>
      <c r="AH16" s="67" t="n">
        <v>140</v>
      </c>
      <c r="AI16" s="66" t="n">
        <v>204</v>
      </c>
      <c r="AJ16" s="58" t="n">
        <v>173</v>
      </c>
      <c r="AK16" s="58" t="n">
        <v>235</v>
      </c>
      <c r="AL16" s="58" t="n">
        <v>219</v>
      </c>
      <c r="AM16" s="58" t="n">
        <v>132</v>
      </c>
      <c r="AN16" s="67" t="n">
        <v>144</v>
      </c>
      <c r="AO16" s="66" t="n">
        <v>172</v>
      </c>
      <c r="AP16" s="58" t="n">
        <v>216</v>
      </c>
      <c r="AQ16" s="58" t="n">
        <v>158</v>
      </c>
      <c r="AR16" s="58" t="n">
        <v>192</v>
      </c>
      <c r="AS16" s="58" t="n">
        <v>175</v>
      </c>
      <c r="AT16" s="67" t="n">
        <v>155</v>
      </c>
      <c r="AU16" s="66" t="n">
        <v>159</v>
      </c>
      <c r="AV16" s="58" t="n">
        <v>169</v>
      </c>
      <c r="AW16" s="58" t="n">
        <v>159</v>
      </c>
      <c r="AX16" s="58" t="n">
        <v>160</v>
      </c>
      <c r="AY16" s="58" t="n">
        <v>157</v>
      </c>
      <c r="AZ16" s="67" t="n">
        <v>150</v>
      </c>
      <c r="BA16" s="66" t="n">
        <v>173</v>
      </c>
      <c r="BB16" s="58" t="n">
        <v>164</v>
      </c>
      <c r="BC16" s="58" t="n">
        <v>170</v>
      </c>
      <c r="BD16" s="58" t="n">
        <v>190</v>
      </c>
      <c r="BE16" s="58" t="n">
        <v>157</v>
      </c>
      <c r="BF16" s="67" t="n">
        <v>181</v>
      </c>
      <c r="BG16" s="66" t="n">
        <v>154</v>
      </c>
      <c r="BH16" s="58" t="n">
        <v>191</v>
      </c>
      <c r="BI16" s="58" t="n">
        <v>198</v>
      </c>
      <c r="BJ16" s="58" t="n">
        <v>182</v>
      </c>
      <c r="BK16" s="58" t="n">
        <v>166</v>
      </c>
      <c r="BL16" s="67" t="n">
        <v>208</v>
      </c>
      <c r="BM16" s="66" t="n">
        <v>168</v>
      </c>
      <c r="BN16" s="58" t="n">
        <v>169</v>
      </c>
      <c r="BO16" s="58" t="n">
        <v>155</v>
      </c>
      <c r="BP16" s="58" t="n">
        <v>200</v>
      </c>
      <c r="BQ16" s="58" t="n">
        <v>178</v>
      </c>
      <c r="BR16" s="67" t="n">
        <v>189</v>
      </c>
      <c r="BS16" s="66" t="n">
        <v>161</v>
      </c>
      <c r="BT16" s="58" t="n">
        <v>189</v>
      </c>
      <c r="BU16" s="58" t="n">
        <v>180</v>
      </c>
      <c r="BV16" s="58" t="n">
        <v>163</v>
      </c>
      <c r="BW16" s="58" t="n">
        <v>152</v>
      </c>
      <c r="BX16" s="67" t="n">
        <v>171</v>
      </c>
      <c r="BY16" s="66" t="n">
        <v>162</v>
      </c>
      <c r="BZ16" s="58" t="n">
        <v>176</v>
      </c>
      <c r="CA16" s="58" t="n">
        <v>140</v>
      </c>
      <c r="CB16" s="58" t="n">
        <v>151</v>
      </c>
      <c r="CC16" s="58" t="n">
        <v>154</v>
      </c>
      <c r="CD16" s="67" t="n">
        <v>163</v>
      </c>
      <c r="CE16" s="66" t="n">
        <v>166</v>
      </c>
      <c r="CF16" s="58" t="n">
        <v>176</v>
      </c>
      <c r="CG16" s="58" t="n">
        <v>189</v>
      </c>
      <c r="CH16" s="58" t="n">
        <v>172</v>
      </c>
      <c r="CI16" s="58" t="n">
        <v>178</v>
      </c>
      <c r="CJ16" s="67" t="n">
        <v>203</v>
      </c>
      <c r="CK16" s="66" t="n">
        <v>142</v>
      </c>
      <c r="CL16" s="58" t="n">
        <v>181</v>
      </c>
      <c r="CM16" s="58" t="n">
        <v>221</v>
      </c>
      <c r="CN16" s="58" t="n">
        <v>172</v>
      </c>
      <c r="CO16" s="58" t="n">
        <v>169</v>
      </c>
      <c r="CP16" s="67" t="n">
        <v>160</v>
      </c>
      <c r="CQ16" s="66" t="n">
        <v>172</v>
      </c>
      <c r="CR16" s="58" t="n">
        <v>177</v>
      </c>
      <c r="CS16" s="58" t="n">
        <v>172</v>
      </c>
      <c r="CT16" s="58" t="n">
        <v>144</v>
      </c>
      <c r="CU16" s="58" t="n">
        <v>168</v>
      </c>
      <c r="CV16" s="67" t="n">
        <v>167</v>
      </c>
      <c r="CW16" s="66" t="n">
        <v>200</v>
      </c>
      <c r="CX16" s="58" t="n">
        <v>171</v>
      </c>
      <c r="CY16" s="58" t="n">
        <v>156</v>
      </c>
      <c r="CZ16" s="58" t="n">
        <v>162</v>
      </c>
      <c r="DA16" s="58" t="n">
        <v>191</v>
      </c>
      <c r="DB16" s="67" t="n">
        <v>165</v>
      </c>
      <c r="DC16" s="66" t="n">
        <v>137</v>
      </c>
      <c r="DD16" s="58" t="n">
        <v>128</v>
      </c>
      <c r="DE16" s="58" t="n">
        <v>174</v>
      </c>
      <c r="DF16" s="58" t="n">
        <v>200</v>
      </c>
      <c r="DG16" s="58" t="n">
        <v>164</v>
      </c>
      <c r="DH16" s="67" t="n">
        <v>156</v>
      </c>
      <c r="DI16" s="66" t="n">
        <v>207</v>
      </c>
      <c r="DJ16" s="58" t="n">
        <v>191</v>
      </c>
      <c r="DK16" s="58" t="n">
        <v>192</v>
      </c>
      <c r="DL16" s="58" t="n">
        <v>167</v>
      </c>
      <c r="DM16" s="58" t="n">
        <v>164</v>
      </c>
      <c r="DN16" s="67" t="n">
        <v>134</v>
      </c>
      <c r="DO16" s="59" t="n">
        <f aca="false">SUM(AC16:DN16)</f>
        <v>15507</v>
      </c>
      <c r="DP16" s="59" t="n">
        <f aca="false">AB16*(COUNT(AC16:DN16))</f>
        <v>0</v>
      </c>
      <c r="DQ16" s="59" t="n">
        <f aca="false">SUM(DO16:DP16)</f>
        <v>15507</v>
      </c>
      <c r="DR16" s="60" t="n">
        <f aca="false">(AVERAGE(AC16:DN16))</f>
        <v>172.3</v>
      </c>
      <c r="DS16" s="68" t="str">
        <f aca="false">B16</f>
        <v>Oļegs Kirevičevs</v>
      </c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</row>
    <row r="17" customFormat="false" ht="17.35" hidden="false" customHeight="false" outlineLevel="0" collapsed="false">
      <c r="A17" s="103" t="n">
        <v>14</v>
      </c>
      <c r="B17" s="55" t="s">
        <v>71</v>
      </c>
      <c r="C17" s="56" t="n">
        <v>0</v>
      </c>
      <c r="D17" s="56" t="n">
        <v>1002</v>
      </c>
      <c r="E17" s="58" t="n">
        <v>933</v>
      </c>
      <c r="F17" s="58" t="n">
        <f aca="false">48+983</f>
        <v>1031</v>
      </c>
      <c r="G17" s="58" t="n">
        <v>1028</v>
      </c>
      <c r="H17" s="58" t="n">
        <v>998</v>
      </c>
      <c r="I17" s="58" t="n">
        <v>986</v>
      </c>
      <c r="J17" s="58" t="n">
        <v>1006</v>
      </c>
      <c r="K17" s="58" t="n">
        <v>966</v>
      </c>
      <c r="L17" s="58" t="n">
        <v>1019</v>
      </c>
      <c r="M17" s="58" t="n">
        <v>969</v>
      </c>
      <c r="N17" s="58" t="n">
        <v>905</v>
      </c>
      <c r="O17" s="58" t="n">
        <v>1062</v>
      </c>
      <c r="P17" s="58" t="n">
        <v>950</v>
      </c>
      <c r="Q17" s="82"/>
      <c r="R17" s="58" t="n">
        <v>1036</v>
      </c>
      <c r="S17" s="58" t="n">
        <v>997</v>
      </c>
      <c r="T17" s="59" t="n">
        <f aca="false">SUM(D17:S17)</f>
        <v>14888</v>
      </c>
      <c r="U17" s="59" t="n">
        <f aca="false">C17*(COUNT(D17:S17))</f>
        <v>0</v>
      </c>
      <c r="V17" s="59" t="n">
        <f aca="false">SUM(T17:U17)</f>
        <v>14888</v>
      </c>
      <c r="W17" s="104" t="n">
        <f aca="false">(AVERAGE(D17:S17)/6)</f>
        <v>165.422222222222</v>
      </c>
      <c r="X17" s="61" t="n">
        <f aca="false">DQ17</f>
        <v>14888</v>
      </c>
      <c r="Y17" s="61" t="n">
        <f aca="false">DR17</f>
        <v>157.422222222222</v>
      </c>
      <c r="Z17" s="63" t="n">
        <v>14</v>
      </c>
      <c r="AA17" s="64" t="s">
        <v>71</v>
      </c>
      <c r="AB17" s="65" t="n">
        <v>8</v>
      </c>
      <c r="AC17" s="66" t="n">
        <v>136</v>
      </c>
      <c r="AD17" s="58" t="n">
        <v>171</v>
      </c>
      <c r="AE17" s="58" t="n">
        <v>133</v>
      </c>
      <c r="AF17" s="58" t="n">
        <v>192</v>
      </c>
      <c r="AG17" s="58" t="n">
        <v>145</v>
      </c>
      <c r="AH17" s="67" t="n">
        <v>206</v>
      </c>
      <c r="AI17" s="66" t="n">
        <v>168</v>
      </c>
      <c r="AJ17" s="58" t="n">
        <v>144</v>
      </c>
      <c r="AK17" s="58" t="n">
        <v>146</v>
      </c>
      <c r="AL17" s="58" t="n">
        <v>154</v>
      </c>
      <c r="AM17" s="58" t="n">
        <v>128</v>
      </c>
      <c r="AN17" s="67" t="n">
        <v>145</v>
      </c>
      <c r="AO17" s="66" t="n">
        <v>163</v>
      </c>
      <c r="AP17" s="58" t="n">
        <v>169</v>
      </c>
      <c r="AQ17" s="58" t="n">
        <v>149</v>
      </c>
      <c r="AR17" s="58" t="n">
        <v>185</v>
      </c>
      <c r="AS17" s="58" t="n">
        <v>145</v>
      </c>
      <c r="AT17" s="67" t="n">
        <v>169</v>
      </c>
      <c r="AU17" s="66" t="n">
        <v>159</v>
      </c>
      <c r="AV17" s="58" t="n">
        <v>146</v>
      </c>
      <c r="AW17" s="58" t="n">
        <v>131</v>
      </c>
      <c r="AX17" s="58" t="n">
        <v>137</v>
      </c>
      <c r="AY17" s="58" t="n">
        <v>136</v>
      </c>
      <c r="AZ17" s="67" t="n">
        <v>148</v>
      </c>
      <c r="BA17" s="66" t="n">
        <v>167</v>
      </c>
      <c r="BB17" s="58" t="n">
        <v>149</v>
      </c>
      <c r="BC17" s="58" t="n">
        <v>158</v>
      </c>
      <c r="BD17" s="58" t="n">
        <v>177</v>
      </c>
      <c r="BE17" s="58" t="n">
        <v>147</v>
      </c>
      <c r="BF17" s="67" t="n">
        <v>151</v>
      </c>
      <c r="BG17" s="66" t="n">
        <v>205</v>
      </c>
      <c r="BH17" s="58" t="n">
        <v>109</v>
      </c>
      <c r="BI17" s="58" t="n">
        <v>135</v>
      </c>
      <c r="BJ17" s="58" t="n">
        <v>169</v>
      </c>
      <c r="BK17" s="58" t="n">
        <v>168</v>
      </c>
      <c r="BL17" s="67" t="n">
        <v>164</v>
      </c>
      <c r="BM17" s="66" t="n">
        <v>188</v>
      </c>
      <c r="BN17" s="58" t="n">
        <v>154</v>
      </c>
      <c r="BO17" s="58" t="n">
        <v>172</v>
      </c>
      <c r="BP17" s="58" t="n">
        <v>148</v>
      </c>
      <c r="BQ17" s="58" t="n">
        <v>150</v>
      </c>
      <c r="BR17" s="67" t="n">
        <v>176</v>
      </c>
      <c r="BS17" s="66" t="n">
        <v>170</v>
      </c>
      <c r="BT17" s="58" t="n">
        <v>150</v>
      </c>
      <c r="BU17" s="58" t="n">
        <v>132</v>
      </c>
      <c r="BV17" s="58" t="n">
        <v>147</v>
      </c>
      <c r="BW17" s="58" t="n">
        <v>145</v>
      </c>
      <c r="BX17" s="67" t="n">
        <v>194</v>
      </c>
      <c r="BY17" s="66" t="n">
        <v>189</v>
      </c>
      <c r="BZ17" s="58" t="n">
        <v>181</v>
      </c>
      <c r="CA17" s="58" t="n">
        <v>172</v>
      </c>
      <c r="CB17" s="58" t="n">
        <v>145</v>
      </c>
      <c r="CC17" s="58" t="n">
        <v>137</v>
      </c>
      <c r="CD17" s="67" t="n">
        <v>147</v>
      </c>
      <c r="CE17" s="66" t="n">
        <v>181</v>
      </c>
      <c r="CF17" s="58" t="n">
        <v>163</v>
      </c>
      <c r="CG17" s="58" t="n">
        <v>138</v>
      </c>
      <c r="CH17" s="58" t="n">
        <v>187</v>
      </c>
      <c r="CI17" s="58" t="n">
        <v>169</v>
      </c>
      <c r="CJ17" s="67" t="n">
        <v>116</v>
      </c>
      <c r="CK17" s="66" t="n">
        <v>180</v>
      </c>
      <c r="CL17" s="58" t="n">
        <v>148</v>
      </c>
      <c r="CM17" s="58" t="n">
        <v>192</v>
      </c>
      <c r="CN17" s="58" t="n">
        <v>186</v>
      </c>
      <c r="CO17" s="58" t="n">
        <v>146</v>
      </c>
      <c r="CP17" s="67" t="n">
        <v>162</v>
      </c>
      <c r="CQ17" s="66" t="n">
        <v>156</v>
      </c>
      <c r="CR17" s="58" t="n">
        <v>169</v>
      </c>
      <c r="CS17" s="58" t="n">
        <v>133</v>
      </c>
      <c r="CT17" s="58" t="n">
        <v>142</v>
      </c>
      <c r="CU17" s="58" t="n">
        <v>152</v>
      </c>
      <c r="CV17" s="67" t="n">
        <v>150</v>
      </c>
      <c r="CW17" s="66" t="n">
        <v>172</v>
      </c>
      <c r="CX17" s="58" t="n">
        <v>125</v>
      </c>
      <c r="CY17" s="58" t="n">
        <v>167</v>
      </c>
      <c r="CZ17" s="58" t="n">
        <v>171</v>
      </c>
      <c r="DA17" s="58" t="n">
        <v>179</v>
      </c>
      <c r="DB17" s="67" t="n">
        <v>144</v>
      </c>
      <c r="DC17" s="66" t="n">
        <v>156</v>
      </c>
      <c r="DD17" s="58" t="n">
        <v>141</v>
      </c>
      <c r="DE17" s="58" t="n">
        <v>199</v>
      </c>
      <c r="DF17" s="58" t="n">
        <v>145</v>
      </c>
      <c r="DG17" s="58" t="n">
        <v>140</v>
      </c>
      <c r="DH17" s="67" t="n">
        <v>137</v>
      </c>
      <c r="DI17" s="66" t="n">
        <v>167</v>
      </c>
      <c r="DJ17" s="58" t="n">
        <v>146</v>
      </c>
      <c r="DK17" s="58" t="n">
        <v>178</v>
      </c>
      <c r="DL17" s="58" t="n">
        <v>134</v>
      </c>
      <c r="DM17" s="58" t="n">
        <v>144</v>
      </c>
      <c r="DN17" s="67" t="n">
        <v>152</v>
      </c>
      <c r="DO17" s="59" t="n">
        <f aca="false">SUM(AC17:DN17)</f>
        <v>14168</v>
      </c>
      <c r="DP17" s="59" t="n">
        <f aca="false">AB17*(COUNT(AC17:DN17))</f>
        <v>720</v>
      </c>
      <c r="DQ17" s="59" t="n">
        <f aca="false">SUM(DO17:DP17)</f>
        <v>14888</v>
      </c>
      <c r="DR17" s="60" t="n">
        <f aca="false">(AVERAGE(AC17:DN17))</f>
        <v>157.422222222222</v>
      </c>
      <c r="DS17" s="68" t="str">
        <f aca="false">B17</f>
        <v>Olga Morozova</v>
      </c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</row>
    <row r="18" customFormat="false" ht="17.35" hidden="false" customHeight="false" outlineLevel="0" collapsed="false">
      <c r="A18" s="103" t="n">
        <v>15</v>
      </c>
      <c r="B18" s="55" t="s">
        <v>72</v>
      </c>
      <c r="C18" s="56" t="n">
        <v>0</v>
      </c>
      <c r="D18" s="56" t="n">
        <v>965</v>
      </c>
      <c r="E18" s="58" t="n">
        <v>969</v>
      </c>
      <c r="F18" s="58" t="n">
        <v>1073</v>
      </c>
      <c r="G18" s="58" t="n">
        <v>1027</v>
      </c>
      <c r="H18" s="58" t="n">
        <v>967</v>
      </c>
      <c r="I18" s="58" t="n">
        <v>1099</v>
      </c>
      <c r="J18" s="58" t="n">
        <v>1088</v>
      </c>
      <c r="K18" s="58" t="n">
        <v>1106</v>
      </c>
      <c r="L18" s="58" t="n">
        <v>992</v>
      </c>
      <c r="M18" s="58" t="n">
        <v>1093</v>
      </c>
      <c r="N18" s="58" t="n">
        <v>1055</v>
      </c>
      <c r="O18" s="58" t="n">
        <v>992</v>
      </c>
      <c r="P18" s="58" t="n">
        <v>1089</v>
      </c>
      <c r="Q18" s="58" t="n">
        <v>986</v>
      </c>
      <c r="R18" s="82"/>
      <c r="S18" s="58" t="n">
        <v>943</v>
      </c>
      <c r="T18" s="59" t="n">
        <f aca="false">SUM(D18:S18)</f>
        <v>15444</v>
      </c>
      <c r="U18" s="59" t="n">
        <f aca="false">C18*(COUNT(D18:S18))</f>
        <v>0</v>
      </c>
      <c r="V18" s="59" t="n">
        <f aca="false">SUM(T18:U18)</f>
        <v>15444</v>
      </c>
      <c r="W18" s="104" t="n">
        <f aca="false">(AVERAGE(D18:S18)/6)</f>
        <v>171.6</v>
      </c>
      <c r="X18" s="61" t="n">
        <f aca="false">DQ18</f>
        <v>15444</v>
      </c>
      <c r="Y18" s="61" t="n">
        <f aca="false">DR18</f>
        <v>171.6</v>
      </c>
      <c r="Z18" s="63" t="n">
        <v>15</v>
      </c>
      <c r="AA18" s="64" t="s">
        <v>72</v>
      </c>
      <c r="AB18" s="65" t="n">
        <v>0</v>
      </c>
      <c r="AC18" s="66" t="n">
        <v>171</v>
      </c>
      <c r="AD18" s="58" t="n">
        <v>182</v>
      </c>
      <c r="AE18" s="58" t="n">
        <v>131</v>
      </c>
      <c r="AF18" s="58" t="n">
        <v>202</v>
      </c>
      <c r="AG18" s="58" t="n">
        <v>225</v>
      </c>
      <c r="AH18" s="67" t="n">
        <v>177</v>
      </c>
      <c r="AI18" s="66" t="n">
        <v>163</v>
      </c>
      <c r="AJ18" s="58" t="n">
        <v>167</v>
      </c>
      <c r="AK18" s="58" t="n">
        <v>180</v>
      </c>
      <c r="AL18" s="58" t="n">
        <v>169</v>
      </c>
      <c r="AM18" s="58" t="n">
        <v>139</v>
      </c>
      <c r="AN18" s="67" t="n">
        <v>147</v>
      </c>
      <c r="AO18" s="66" t="n">
        <v>134</v>
      </c>
      <c r="AP18" s="58" t="n">
        <v>178</v>
      </c>
      <c r="AQ18" s="58" t="n">
        <v>167</v>
      </c>
      <c r="AR18" s="58" t="n">
        <v>173</v>
      </c>
      <c r="AS18" s="58" t="n">
        <v>159</v>
      </c>
      <c r="AT18" s="67" t="n">
        <v>181</v>
      </c>
      <c r="AU18" s="66" t="n">
        <v>159</v>
      </c>
      <c r="AV18" s="58" t="n">
        <v>209</v>
      </c>
      <c r="AW18" s="58" t="n">
        <v>150</v>
      </c>
      <c r="AX18" s="58" t="n">
        <v>222</v>
      </c>
      <c r="AY18" s="58" t="n">
        <v>173</v>
      </c>
      <c r="AZ18" s="67" t="n">
        <v>193</v>
      </c>
      <c r="BA18" s="66" t="n">
        <v>182</v>
      </c>
      <c r="BB18" s="58" t="n">
        <v>205</v>
      </c>
      <c r="BC18" s="58" t="n">
        <v>175</v>
      </c>
      <c r="BD18" s="58" t="n">
        <v>177</v>
      </c>
      <c r="BE18" s="58" t="n">
        <v>151</v>
      </c>
      <c r="BF18" s="67" t="n">
        <v>199</v>
      </c>
      <c r="BG18" s="66" t="n">
        <v>147</v>
      </c>
      <c r="BH18" s="58" t="n">
        <v>186</v>
      </c>
      <c r="BI18" s="58" t="n">
        <v>152</v>
      </c>
      <c r="BJ18" s="58" t="n">
        <v>149</v>
      </c>
      <c r="BK18" s="58" t="n">
        <v>174</v>
      </c>
      <c r="BL18" s="67" t="n">
        <v>184</v>
      </c>
      <c r="BM18" s="66" t="n">
        <v>154</v>
      </c>
      <c r="BN18" s="58" t="n">
        <v>145</v>
      </c>
      <c r="BO18" s="58" t="n">
        <v>185</v>
      </c>
      <c r="BP18" s="58" t="n">
        <v>190</v>
      </c>
      <c r="BQ18" s="58" t="n">
        <v>156</v>
      </c>
      <c r="BR18" s="67" t="n">
        <v>156</v>
      </c>
      <c r="BS18" s="66" t="n">
        <v>149</v>
      </c>
      <c r="BT18" s="58" t="n">
        <v>196</v>
      </c>
      <c r="BU18" s="58" t="n">
        <v>207</v>
      </c>
      <c r="BV18" s="58" t="n">
        <v>185</v>
      </c>
      <c r="BW18" s="58" t="n">
        <v>190</v>
      </c>
      <c r="BX18" s="67" t="n">
        <v>166</v>
      </c>
      <c r="BY18" s="66" t="n">
        <v>166</v>
      </c>
      <c r="BZ18" s="58" t="n">
        <v>150</v>
      </c>
      <c r="CA18" s="58" t="n">
        <v>159</v>
      </c>
      <c r="CB18" s="58" t="n">
        <v>144</v>
      </c>
      <c r="CC18" s="58" t="n">
        <v>172</v>
      </c>
      <c r="CD18" s="67" t="n">
        <v>176</v>
      </c>
      <c r="CE18" s="66" t="n">
        <v>125</v>
      </c>
      <c r="CF18" s="58" t="n">
        <v>159</v>
      </c>
      <c r="CG18" s="58" t="n">
        <v>192</v>
      </c>
      <c r="CH18" s="58" t="n">
        <v>184</v>
      </c>
      <c r="CI18" s="58" t="n">
        <v>180</v>
      </c>
      <c r="CJ18" s="67" t="n">
        <v>129</v>
      </c>
      <c r="CK18" s="66" t="n">
        <v>189</v>
      </c>
      <c r="CL18" s="58" t="n">
        <v>147</v>
      </c>
      <c r="CM18" s="58" t="n">
        <v>191</v>
      </c>
      <c r="CN18" s="58" t="n">
        <v>180</v>
      </c>
      <c r="CO18" s="58" t="n">
        <v>177</v>
      </c>
      <c r="CP18" s="67" t="n">
        <v>143</v>
      </c>
      <c r="CQ18" s="66" t="n">
        <v>149</v>
      </c>
      <c r="CR18" s="58" t="n">
        <v>146</v>
      </c>
      <c r="CS18" s="58" t="n">
        <v>217</v>
      </c>
      <c r="CT18" s="58" t="n">
        <v>144</v>
      </c>
      <c r="CU18" s="58" t="n">
        <v>129</v>
      </c>
      <c r="CV18" s="67" t="n">
        <v>158</v>
      </c>
      <c r="CW18" s="66" t="n">
        <v>170</v>
      </c>
      <c r="CX18" s="58" t="n">
        <v>212</v>
      </c>
      <c r="CY18" s="58" t="n">
        <v>176</v>
      </c>
      <c r="CZ18" s="58" t="n">
        <v>160</v>
      </c>
      <c r="DA18" s="58" t="n">
        <v>164</v>
      </c>
      <c r="DB18" s="67" t="n">
        <v>173</v>
      </c>
      <c r="DC18" s="66" t="n">
        <v>159</v>
      </c>
      <c r="DD18" s="58" t="n">
        <v>157</v>
      </c>
      <c r="DE18" s="58" t="n">
        <v>213</v>
      </c>
      <c r="DF18" s="58" t="n">
        <v>162</v>
      </c>
      <c r="DG18" s="58" t="n">
        <v>178</v>
      </c>
      <c r="DH18" s="67" t="n">
        <v>230</v>
      </c>
      <c r="DI18" s="66" t="n">
        <v>150</v>
      </c>
      <c r="DJ18" s="58" t="n">
        <v>190</v>
      </c>
      <c r="DK18" s="58" t="n">
        <v>131</v>
      </c>
      <c r="DL18" s="58" t="n">
        <v>221</v>
      </c>
      <c r="DM18" s="58" t="n">
        <v>157</v>
      </c>
      <c r="DN18" s="67" t="n">
        <v>224</v>
      </c>
      <c r="DO18" s="59" t="n">
        <f aca="false">SUM(AC18:DN18)</f>
        <v>15444</v>
      </c>
      <c r="DP18" s="59" t="n">
        <f aca="false">AB18*(COUNT(AC18:DN18))</f>
        <v>0</v>
      </c>
      <c r="DQ18" s="59" t="n">
        <f aca="false">SUM(DO18:DP18)</f>
        <v>15444</v>
      </c>
      <c r="DR18" s="60" t="n">
        <f aca="false">(AVERAGE(AC18:DN18))</f>
        <v>171.6</v>
      </c>
      <c r="DS18" s="68" t="str">
        <f aca="false">B18</f>
        <v>Valērijs Ņizkodubovs</v>
      </c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</row>
    <row r="19" customFormat="false" ht="17.35" hidden="false" customHeight="false" outlineLevel="0" collapsed="false">
      <c r="A19" s="110" t="n">
        <v>16</v>
      </c>
      <c r="B19" s="111" t="s">
        <v>73</v>
      </c>
      <c r="C19" s="112" t="n">
        <v>0</v>
      </c>
      <c r="D19" s="112" t="n">
        <v>1228</v>
      </c>
      <c r="E19" s="77" t="n">
        <v>1082</v>
      </c>
      <c r="F19" s="77" t="n">
        <v>1181</v>
      </c>
      <c r="G19" s="77" t="n">
        <v>1258</v>
      </c>
      <c r="H19" s="77" t="n">
        <v>1237</v>
      </c>
      <c r="I19" s="77" t="n">
        <v>1152</v>
      </c>
      <c r="J19" s="77" t="n">
        <v>1240</v>
      </c>
      <c r="K19" s="77" t="n">
        <v>1280</v>
      </c>
      <c r="L19" s="77" t="n">
        <v>1138</v>
      </c>
      <c r="M19" s="77" t="n">
        <v>1164</v>
      </c>
      <c r="N19" s="77" t="n">
        <v>1280</v>
      </c>
      <c r="O19" s="77" t="n">
        <v>1172</v>
      </c>
      <c r="P19" s="77" t="n">
        <v>1289</v>
      </c>
      <c r="Q19" s="77" t="n">
        <v>1240</v>
      </c>
      <c r="R19" s="77" t="n">
        <v>1132</v>
      </c>
      <c r="S19" s="113"/>
      <c r="T19" s="114" t="n">
        <f aca="false">SUM(D19:S19)</f>
        <v>18073</v>
      </c>
      <c r="U19" s="114" t="n">
        <f aca="false">C19*(COUNT(D19:S19))</f>
        <v>0</v>
      </c>
      <c r="V19" s="114" t="n">
        <f aca="false">SUM(T19:U19)</f>
        <v>18073</v>
      </c>
      <c r="W19" s="115" t="n">
        <f aca="false">(AVERAGE(D19:S19)/6)</f>
        <v>200.811111111111</v>
      </c>
      <c r="X19" s="61" t="n">
        <f aca="false">DQ19</f>
        <v>18073</v>
      </c>
      <c r="Y19" s="61" t="n">
        <f aca="false">DR19</f>
        <v>200.811111111111</v>
      </c>
      <c r="Z19" s="73" t="n">
        <v>16</v>
      </c>
      <c r="AA19" s="74" t="s">
        <v>73</v>
      </c>
      <c r="AB19" s="75" t="n">
        <v>0</v>
      </c>
      <c r="AC19" s="76" t="n">
        <v>200</v>
      </c>
      <c r="AD19" s="77" t="n">
        <v>168</v>
      </c>
      <c r="AE19" s="77" t="n">
        <v>210</v>
      </c>
      <c r="AF19" s="77" t="n">
        <v>170</v>
      </c>
      <c r="AG19" s="77" t="n">
        <v>178</v>
      </c>
      <c r="AH19" s="78" t="n">
        <v>212</v>
      </c>
      <c r="AI19" s="76" t="n">
        <v>202</v>
      </c>
      <c r="AJ19" s="77" t="n">
        <v>213</v>
      </c>
      <c r="AK19" s="77" t="n">
        <v>214</v>
      </c>
      <c r="AL19" s="77" t="n">
        <v>236</v>
      </c>
      <c r="AM19" s="77" t="n">
        <v>216</v>
      </c>
      <c r="AN19" s="78" t="n">
        <v>199</v>
      </c>
      <c r="AO19" s="76" t="n">
        <v>215</v>
      </c>
      <c r="AP19" s="77" t="n">
        <v>190</v>
      </c>
      <c r="AQ19" s="77" t="n">
        <v>247</v>
      </c>
      <c r="AR19" s="77" t="n">
        <v>172</v>
      </c>
      <c r="AS19" s="77" t="n">
        <v>209</v>
      </c>
      <c r="AT19" s="78" t="n">
        <v>207</v>
      </c>
      <c r="AU19" s="76" t="n">
        <v>224</v>
      </c>
      <c r="AV19" s="77" t="n">
        <v>213</v>
      </c>
      <c r="AW19" s="77" t="n">
        <v>207</v>
      </c>
      <c r="AX19" s="77" t="n">
        <v>201</v>
      </c>
      <c r="AY19" s="77" t="n">
        <v>201</v>
      </c>
      <c r="AZ19" s="78" t="n">
        <v>182</v>
      </c>
      <c r="BA19" s="76" t="n">
        <v>215</v>
      </c>
      <c r="BB19" s="77" t="n">
        <v>223</v>
      </c>
      <c r="BC19" s="77" t="n">
        <v>205</v>
      </c>
      <c r="BD19" s="77" t="n">
        <v>173</v>
      </c>
      <c r="BE19" s="77" t="n">
        <v>196</v>
      </c>
      <c r="BF19" s="78" t="n">
        <v>228</v>
      </c>
      <c r="BG19" s="76" t="n">
        <v>160</v>
      </c>
      <c r="BH19" s="77" t="n">
        <v>174</v>
      </c>
      <c r="BI19" s="77" t="n">
        <v>182</v>
      </c>
      <c r="BJ19" s="77" t="n">
        <v>223</v>
      </c>
      <c r="BK19" s="77" t="n">
        <v>214</v>
      </c>
      <c r="BL19" s="78" t="n">
        <v>211</v>
      </c>
      <c r="BM19" s="76" t="n">
        <v>191</v>
      </c>
      <c r="BN19" s="77" t="n">
        <v>202</v>
      </c>
      <c r="BO19" s="77" t="n">
        <v>214</v>
      </c>
      <c r="BP19" s="77" t="n">
        <v>216</v>
      </c>
      <c r="BQ19" s="77" t="n">
        <v>233</v>
      </c>
      <c r="BR19" s="78" t="n">
        <v>233</v>
      </c>
      <c r="BS19" s="76" t="n">
        <v>144</v>
      </c>
      <c r="BT19" s="77" t="n">
        <v>194</v>
      </c>
      <c r="BU19" s="77" t="n">
        <v>268</v>
      </c>
      <c r="BV19" s="77" t="n">
        <v>202</v>
      </c>
      <c r="BW19" s="77" t="n">
        <v>189</v>
      </c>
      <c r="BX19" s="78" t="n">
        <v>175</v>
      </c>
      <c r="BY19" s="76" t="n">
        <v>180</v>
      </c>
      <c r="BZ19" s="77" t="n">
        <v>172</v>
      </c>
      <c r="CA19" s="77" t="n">
        <v>192</v>
      </c>
      <c r="CB19" s="77" t="n">
        <v>192</v>
      </c>
      <c r="CC19" s="77" t="n">
        <v>203</v>
      </c>
      <c r="CD19" s="78" t="n">
        <v>213</v>
      </c>
      <c r="CE19" s="76" t="n">
        <v>193</v>
      </c>
      <c r="CF19" s="77" t="n">
        <v>203</v>
      </c>
      <c r="CG19" s="77" t="n">
        <v>201</v>
      </c>
      <c r="CH19" s="77" t="n">
        <v>193</v>
      </c>
      <c r="CI19" s="77" t="n">
        <v>221</v>
      </c>
      <c r="CJ19" s="78" t="n">
        <v>269</v>
      </c>
      <c r="CK19" s="76" t="n">
        <v>223</v>
      </c>
      <c r="CL19" s="77" t="n">
        <v>185</v>
      </c>
      <c r="CM19" s="77" t="n">
        <v>171</v>
      </c>
      <c r="CN19" s="77" t="n">
        <v>180</v>
      </c>
      <c r="CO19" s="77" t="n">
        <v>217</v>
      </c>
      <c r="CP19" s="78" t="n">
        <v>205</v>
      </c>
      <c r="CQ19" s="76" t="n">
        <v>212</v>
      </c>
      <c r="CR19" s="77" t="n">
        <v>231</v>
      </c>
      <c r="CS19" s="77" t="n">
        <v>256</v>
      </c>
      <c r="CT19" s="77" t="n">
        <v>190</v>
      </c>
      <c r="CU19" s="77" t="n">
        <v>192</v>
      </c>
      <c r="CV19" s="78" t="n">
        <v>177</v>
      </c>
      <c r="CW19" s="76" t="n">
        <v>168</v>
      </c>
      <c r="CX19" s="77" t="n">
        <v>169</v>
      </c>
      <c r="CY19" s="77" t="n">
        <v>182</v>
      </c>
      <c r="CZ19" s="77" t="n">
        <v>158</v>
      </c>
      <c r="DA19" s="77" t="n">
        <v>159</v>
      </c>
      <c r="DB19" s="78" t="n">
        <v>246</v>
      </c>
      <c r="DC19" s="76" t="n">
        <v>175</v>
      </c>
      <c r="DD19" s="77" t="n">
        <v>205</v>
      </c>
      <c r="DE19" s="77" t="n">
        <v>209</v>
      </c>
      <c r="DF19" s="77" t="n">
        <v>209</v>
      </c>
      <c r="DG19" s="77" t="n">
        <v>202</v>
      </c>
      <c r="DH19" s="78" t="n">
        <v>237</v>
      </c>
      <c r="DI19" s="76" t="n">
        <v>170</v>
      </c>
      <c r="DJ19" s="77" t="n">
        <v>236</v>
      </c>
      <c r="DK19" s="77" t="n">
        <v>184</v>
      </c>
      <c r="DL19" s="77" t="n">
        <v>145</v>
      </c>
      <c r="DM19" s="77" t="n">
        <v>203</v>
      </c>
      <c r="DN19" s="78" t="n">
        <v>194</v>
      </c>
      <c r="DO19" s="59" t="n">
        <f aca="false">SUM(AC19:DN19)</f>
        <v>18073</v>
      </c>
      <c r="DP19" s="59" t="n">
        <f aca="false">AB19*(COUNT(AC19:DN19))</f>
        <v>0</v>
      </c>
      <c r="DQ19" s="59" t="n">
        <f aca="false">SUM(DO19:DP19)</f>
        <v>18073</v>
      </c>
      <c r="DR19" s="60" t="n">
        <f aca="false">(AVERAGE(AC19:DN19))</f>
        <v>200.811111111111</v>
      </c>
      <c r="DS19" s="68" t="str">
        <f aca="false">B19</f>
        <v>Vladimirs Lagunovs</v>
      </c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</row>
    <row r="20" customFormat="false" ht="12.8" hidden="false" customHeight="fals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</row>
    <row r="21" customFormat="false" ht="19.7" hidden="false" customHeight="false" outlineLevel="0" collapsed="false">
      <c r="A21" s="43" t="s">
        <v>44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</row>
    <row r="22" s="53" customFormat="true" ht="58.2" hidden="false" customHeight="false" outlineLevel="0" collapsed="false">
      <c r="A22" s="49" t="s">
        <v>1</v>
      </c>
      <c r="B22" s="50" t="s">
        <v>2</v>
      </c>
      <c r="C22" s="101" t="str">
        <f aca="false">B23</f>
        <v>Mārtiņš Lasmanis</v>
      </c>
      <c r="D22" s="101" t="str">
        <f aca="false">B24</f>
        <v>Aleksandrs Tjuļins</v>
      </c>
      <c r="E22" s="101" t="str">
        <f aca="false">B25</f>
        <v>Andrejs Kuruško</v>
      </c>
      <c r="F22" s="101" t="str">
        <f aca="false">B26</f>
        <v>Anita Valdmane (Ždanovska)</v>
      </c>
      <c r="G22" s="101" t="str">
        <f aca="false">B27</f>
        <v>Artūrs Zavjalovs</v>
      </c>
      <c r="H22" s="101" t="str">
        <f aca="false">B28</f>
        <v>Dainis Mauriņš</v>
      </c>
      <c r="I22" s="101" t="str">
        <f aca="false">B29</f>
        <v>Jānis Naļivaiko</v>
      </c>
      <c r="J22" s="101" t="str">
        <f aca="false">B30</f>
        <v>Jeļena Kuruško</v>
      </c>
      <c r="K22" s="101" t="str">
        <f aca="false">B31</f>
        <v>Karīna Petrova</v>
      </c>
      <c r="L22" s="101" t="str">
        <f aca="false">B32</f>
        <v>Maksims Isajevs</v>
      </c>
      <c r="M22" s="101" t="str">
        <f aca="false">B33</f>
        <v>Maksims Jefimovs</v>
      </c>
      <c r="N22" s="101" t="str">
        <f aca="false">B34</f>
        <v>Nikolajs Ļevikins</v>
      </c>
      <c r="O22" s="101" t="str">
        <f aca="false">B35</f>
        <v>Oļegs Kirevičevs</v>
      </c>
      <c r="P22" s="101" t="str">
        <f aca="false">B36</f>
        <v>Olga Morozova</v>
      </c>
      <c r="Q22" s="101" t="str">
        <f aca="false">B37</f>
        <v>Valērijs Ņizkodubovs</v>
      </c>
      <c r="R22" s="101" t="str">
        <f aca="false">B38</f>
        <v>Vladimirs Lagunovs</v>
      </c>
      <c r="S22" s="102" t="s">
        <v>45</v>
      </c>
      <c r="T22" s="48"/>
      <c r="AMI22" s="0"/>
      <c r="AMJ22" s="0"/>
    </row>
    <row r="23" s="68" customFormat="true" ht="17.35" hidden="false" customHeight="false" outlineLevel="0" collapsed="false">
      <c r="A23" s="63" t="n">
        <v>1</v>
      </c>
      <c r="B23" s="64" t="s">
        <v>58</v>
      </c>
      <c r="C23" s="82"/>
      <c r="D23" s="58" t="n">
        <v>14</v>
      </c>
      <c r="E23" s="58" t="n">
        <v>14</v>
      </c>
      <c r="F23" s="58" t="n">
        <v>8</v>
      </c>
      <c r="G23" s="58" t="n">
        <v>11</v>
      </c>
      <c r="H23" s="58" t="n">
        <v>2</v>
      </c>
      <c r="I23" s="58" t="n">
        <v>2</v>
      </c>
      <c r="J23" s="58" t="n">
        <v>2</v>
      </c>
      <c r="K23" s="58" t="n">
        <v>2</v>
      </c>
      <c r="L23" s="58" t="n">
        <v>14</v>
      </c>
      <c r="M23" s="58" t="n">
        <v>7</v>
      </c>
      <c r="N23" s="58" t="n">
        <v>8</v>
      </c>
      <c r="O23" s="58" t="n">
        <v>8</v>
      </c>
      <c r="P23" s="58" t="n">
        <v>14</v>
      </c>
      <c r="Q23" s="58" t="n">
        <v>5</v>
      </c>
      <c r="R23" s="58" t="n">
        <v>0</v>
      </c>
      <c r="S23" s="116" t="n">
        <f aca="false">SUM(C23:R23)</f>
        <v>111</v>
      </c>
      <c r="T23" s="117"/>
      <c r="CK23" s="0"/>
      <c r="CL23" s="0"/>
      <c r="CM23" s="0"/>
      <c r="CN23" s="0"/>
      <c r="CO23" s="0"/>
      <c r="CP23" s="0"/>
      <c r="AMI23" s="0"/>
      <c r="AMJ23" s="0"/>
    </row>
    <row r="24" customFormat="false" ht="17.35" hidden="false" customHeight="false" outlineLevel="0" collapsed="false">
      <c r="A24" s="63" t="n">
        <v>2</v>
      </c>
      <c r="B24" s="64" t="s">
        <v>59</v>
      </c>
      <c r="C24" s="56" t="n">
        <v>0</v>
      </c>
      <c r="D24" s="82"/>
      <c r="E24" s="58" t="n">
        <v>14</v>
      </c>
      <c r="F24" s="58" t="n">
        <v>2</v>
      </c>
      <c r="G24" s="58" t="n">
        <v>2</v>
      </c>
      <c r="H24" s="58" t="n">
        <v>4</v>
      </c>
      <c r="I24" s="58" t="n">
        <v>2</v>
      </c>
      <c r="J24" s="58" t="n">
        <v>8</v>
      </c>
      <c r="K24" s="58" t="n">
        <v>10</v>
      </c>
      <c r="L24" s="58" t="n">
        <v>6</v>
      </c>
      <c r="M24" s="58" t="n">
        <v>12</v>
      </c>
      <c r="N24" s="58" t="n">
        <v>6</v>
      </c>
      <c r="O24" s="58" t="n">
        <v>8</v>
      </c>
      <c r="P24" s="58" t="n">
        <v>4</v>
      </c>
      <c r="Q24" s="58" t="n">
        <v>8</v>
      </c>
      <c r="R24" s="58" t="n">
        <v>4</v>
      </c>
      <c r="S24" s="116" t="n">
        <f aca="false">SUM(C24:R24)</f>
        <v>90</v>
      </c>
      <c r="T24" s="117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</row>
    <row r="25" customFormat="false" ht="17.35" hidden="false" customHeight="false" outlineLevel="0" collapsed="false">
      <c r="A25" s="63" t="n">
        <v>3</v>
      </c>
      <c r="B25" s="64" t="s">
        <v>60</v>
      </c>
      <c r="C25" s="56" t="n">
        <v>0</v>
      </c>
      <c r="D25" s="58" t="n">
        <v>0</v>
      </c>
      <c r="E25" s="82"/>
      <c r="F25" s="58"/>
      <c r="G25" s="58" t="n">
        <v>0</v>
      </c>
      <c r="H25" s="58" t="n">
        <v>0</v>
      </c>
      <c r="I25" s="58" t="n">
        <v>0</v>
      </c>
      <c r="J25" s="58" t="n">
        <v>2</v>
      </c>
      <c r="K25" s="58" t="n">
        <v>0</v>
      </c>
      <c r="L25" s="58" t="n">
        <v>6</v>
      </c>
      <c r="M25" s="58" t="n">
        <v>0</v>
      </c>
      <c r="N25" s="58" t="n">
        <v>0</v>
      </c>
      <c r="O25" s="58" t="n">
        <v>2</v>
      </c>
      <c r="P25" s="58" t="n">
        <v>6</v>
      </c>
      <c r="Q25" s="58" t="n">
        <v>0</v>
      </c>
      <c r="R25" s="58" t="n">
        <v>0</v>
      </c>
      <c r="S25" s="116" t="n">
        <f aca="false">SUM(C25:R25)</f>
        <v>16</v>
      </c>
      <c r="T25" s="117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</row>
    <row r="26" customFormat="false" ht="17.35" hidden="false" customHeight="false" outlineLevel="0" collapsed="false">
      <c r="A26" s="63" t="n">
        <v>4</v>
      </c>
      <c r="B26" s="64" t="s">
        <v>61</v>
      </c>
      <c r="C26" s="56" t="n">
        <v>6</v>
      </c>
      <c r="D26" s="58" t="n">
        <v>12</v>
      </c>
      <c r="E26" s="58"/>
      <c r="F26" s="82"/>
      <c r="G26" s="58" t="n">
        <v>12</v>
      </c>
      <c r="H26" s="58" t="n">
        <v>14</v>
      </c>
      <c r="I26" s="58" t="n">
        <v>11</v>
      </c>
      <c r="J26" s="58" t="n">
        <v>8</v>
      </c>
      <c r="K26" s="58" t="n">
        <v>8</v>
      </c>
      <c r="L26" s="58" t="n">
        <v>14</v>
      </c>
      <c r="M26" s="58" t="n">
        <v>8</v>
      </c>
      <c r="N26" s="58" t="n">
        <v>4</v>
      </c>
      <c r="O26" s="58" t="n">
        <v>10</v>
      </c>
      <c r="P26" s="58" t="n">
        <v>12</v>
      </c>
      <c r="Q26" s="58" t="n">
        <v>10</v>
      </c>
      <c r="R26" s="58" t="n">
        <v>6</v>
      </c>
      <c r="S26" s="116" t="n">
        <f aca="false">SUM(C26:R26)</f>
        <v>135</v>
      </c>
      <c r="T26" s="118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</row>
    <row r="27" customFormat="false" ht="17.35" hidden="false" customHeight="false" outlineLevel="0" collapsed="false">
      <c r="A27" s="63" t="n">
        <v>5</v>
      </c>
      <c r="B27" s="64" t="s">
        <v>62</v>
      </c>
      <c r="C27" s="56" t="n">
        <v>3</v>
      </c>
      <c r="D27" s="58" t="n">
        <v>12</v>
      </c>
      <c r="E27" s="58" t="n">
        <v>14</v>
      </c>
      <c r="F27" s="58" t="n">
        <v>2</v>
      </c>
      <c r="G27" s="82"/>
      <c r="H27" s="58" t="n">
        <v>10</v>
      </c>
      <c r="I27" s="58" t="n">
        <v>10</v>
      </c>
      <c r="J27" s="58" t="n">
        <v>8</v>
      </c>
      <c r="K27" s="58" t="n">
        <v>0</v>
      </c>
      <c r="L27" s="58" t="n">
        <v>4</v>
      </c>
      <c r="M27" s="58" t="n">
        <v>10</v>
      </c>
      <c r="N27" s="58" t="n">
        <v>14</v>
      </c>
      <c r="O27" s="58" t="n">
        <v>10</v>
      </c>
      <c r="P27" s="58" t="n">
        <v>12</v>
      </c>
      <c r="Q27" s="58" t="n">
        <v>10</v>
      </c>
      <c r="R27" s="58" t="n">
        <v>12</v>
      </c>
      <c r="S27" s="116" t="n">
        <f aca="false">SUM(C27:R27)</f>
        <v>131</v>
      </c>
      <c r="T27" s="119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</row>
    <row r="28" customFormat="false" ht="17.35" hidden="false" customHeight="false" outlineLevel="0" collapsed="false">
      <c r="A28" s="63" t="n">
        <v>6</v>
      </c>
      <c r="B28" s="64" t="s">
        <v>63</v>
      </c>
      <c r="C28" s="56" t="n">
        <v>12</v>
      </c>
      <c r="D28" s="58" t="n">
        <v>10</v>
      </c>
      <c r="E28" s="58" t="n">
        <v>14</v>
      </c>
      <c r="F28" s="58" t="n">
        <v>0</v>
      </c>
      <c r="G28" s="58" t="n">
        <v>4</v>
      </c>
      <c r="H28" s="82"/>
      <c r="I28" s="58" t="n">
        <v>6</v>
      </c>
      <c r="J28" s="58" t="n">
        <v>12</v>
      </c>
      <c r="K28" s="58" t="n">
        <v>4</v>
      </c>
      <c r="L28" s="58" t="n">
        <v>8</v>
      </c>
      <c r="M28" s="58" t="n">
        <v>6</v>
      </c>
      <c r="N28" s="58" t="n">
        <v>8</v>
      </c>
      <c r="O28" s="58" t="n">
        <v>8</v>
      </c>
      <c r="P28" s="58" t="n">
        <v>10</v>
      </c>
      <c r="Q28" s="58" t="n">
        <v>4</v>
      </c>
      <c r="R28" s="58" t="n">
        <v>4</v>
      </c>
      <c r="S28" s="116" t="n">
        <f aca="false">SUM(C28:R28)</f>
        <v>110</v>
      </c>
      <c r="T28" s="119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</row>
    <row r="29" customFormat="false" ht="17.35" hidden="false" customHeight="false" outlineLevel="0" collapsed="false">
      <c r="A29" s="63" t="n">
        <v>7</v>
      </c>
      <c r="B29" s="64" t="s">
        <v>64</v>
      </c>
      <c r="C29" s="56" t="n">
        <v>12</v>
      </c>
      <c r="D29" s="58" t="n">
        <v>12</v>
      </c>
      <c r="E29" s="58" t="n">
        <v>14</v>
      </c>
      <c r="F29" s="58" t="n">
        <v>3</v>
      </c>
      <c r="G29" s="58" t="n">
        <v>4</v>
      </c>
      <c r="H29" s="58" t="n">
        <v>8</v>
      </c>
      <c r="I29" s="82"/>
      <c r="J29" s="58" t="n">
        <v>12</v>
      </c>
      <c r="K29" s="58" t="n">
        <v>14</v>
      </c>
      <c r="L29" s="58" t="n">
        <v>14</v>
      </c>
      <c r="M29" s="58" t="n">
        <v>5</v>
      </c>
      <c r="N29" s="58" t="n">
        <v>1</v>
      </c>
      <c r="O29" s="58" t="n">
        <v>12</v>
      </c>
      <c r="P29" s="58" t="n">
        <v>10</v>
      </c>
      <c r="Q29" s="58" t="n">
        <v>10</v>
      </c>
      <c r="R29" s="58" t="n">
        <v>4</v>
      </c>
      <c r="S29" s="116" t="n">
        <f aca="false">SUM(C29:R29)</f>
        <v>135</v>
      </c>
      <c r="T29" s="119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</row>
    <row r="30" customFormat="false" ht="17.35" hidden="false" customHeight="false" outlineLevel="0" collapsed="false">
      <c r="A30" s="63" t="n">
        <v>8</v>
      </c>
      <c r="B30" s="64" t="s">
        <v>65</v>
      </c>
      <c r="C30" s="56" t="n">
        <v>12</v>
      </c>
      <c r="D30" s="58" t="n">
        <v>6</v>
      </c>
      <c r="E30" s="58" t="n">
        <v>12</v>
      </c>
      <c r="F30" s="58" t="n">
        <v>6</v>
      </c>
      <c r="G30" s="58" t="n">
        <v>6</v>
      </c>
      <c r="H30" s="58" t="n">
        <v>2</v>
      </c>
      <c r="I30" s="58" t="n">
        <v>2</v>
      </c>
      <c r="J30" s="82"/>
      <c r="K30" s="58" t="n">
        <v>6</v>
      </c>
      <c r="L30" s="58" t="n">
        <v>14</v>
      </c>
      <c r="M30" s="58" t="n">
        <v>12</v>
      </c>
      <c r="N30" s="58" t="n">
        <v>2</v>
      </c>
      <c r="O30" s="58" t="n">
        <v>6</v>
      </c>
      <c r="P30" s="58" t="n">
        <v>10</v>
      </c>
      <c r="Q30" s="58" t="n">
        <v>8</v>
      </c>
      <c r="R30" s="58" t="n">
        <v>4</v>
      </c>
      <c r="S30" s="116" t="n">
        <f aca="false">SUM(C30:R30)</f>
        <v>108</v>
      </c>
      <c r="T30" s="119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</row>
    <row r="31" customFormat="false" ht="17.35" hidden="false" customHeight="false" outlineLevel="0" collapsed="false">
      <c r="A31" s="63" t="n">
        <v>9</v>
      </c>
      <c r="B31" s="64" t="s">
        <v>66</v>
      </c>
      <c r="C31" s="56" t="n">
        <v>12</v>
      </c>
      <c r="D31" s="58" t="n">
        <v>4</v>
      </c>
      <c r="E31" s="58" t="n">
        <v>14</v>
      </c>
      <c r="F31" s="58" t="n">
        <v>6</v>
      </c>
      <c r="G31" s="58" t="n">
        <v>14</v>
      </c>
      <c r="H31" s="58" t="n">
        <v>10</v>
      </c>
      <c r="I31" s="58" t="n">
        <v>0</v>
      </c>
      <c r="J31" s="58" t="n">
        <v>8</v>
      </c>
      <c r="K31" s="82"/>
      <c r="L31" s="58" t="n">
        <v>4</v>
      </c>
      <c r="M31" s="58" t="n">
        <v>10</v>
      </c>
      <c r="N31" s="58" t="n">
        <v>2</v>
      </c>
      <c r="O31" s="58" t="n">
        <v>8</v>
      </c>
      <c r="P31" s="58" t="n">
        <v>8</v>
      </c>
      <c r="Q31" s="58" t="n">
        <v>8</v>
      </c>
      <c r="R31" s="58" t="n">
        <v>4</v>
      </c>
      <c r="S31" s="116" t="n">
        <f aca="false">SUM(C31:R31)</f>
        <v>112</v>
      </c>
      <c r="T31" s="119"/>
      <c r="U31" s="0"/>
      <c r="V31" s="0"/>
      <c r="W31" s="0"/>
      <c r="X31" s="0" t="s">
        <v>74</v>
      </c>
      <c r="Y31" s="0"/>
      <c r="Z31" s="0"/>
      <c r="AA31" s="0"/>
      <c r="AB31" s="0"/>
      <c r="AC31" s="0"/>
      <c r="AD31" s="0"/>
      <c r="AE31" s="0"/>
      <c r="AF31" s="0"/>
    </row>
    <row r="32" customFormat="false" ht="17.35" hidden="false" customHeight="false" outlineLevel="0" collapsed="false">
      <c r="A32" s="63" t="n">
        <v>10</v>
      </c>
      <c r="B32" s="64" t="s">
        <v>67</v>
      </c>
      <c r="C32" s="56" t="n">
        <v>0</v>
      </c>
      <c r="D32" s="58" t="n">
        <v>8</v>
      </c>
      <c r="E32" s="58" t="n">
        <v>8</v>
      </c>
      <c r="F32" s="58" t="n">
        <v>0</v>
      </c>
      <c r="G32" s="58" t="n">
        <v>10</v>
      </c>
      <c r="H32" s="58" t="n">
        <v>6</v>
      </c>
      <c r="I32" s="58" t="n">
        <v>0</v>
      </c>
      <c r="J32" s="58" t="n">
        <v>0</v>
      </c>
      <c r="K32" s="58" t="n">
        <v>10</v>
      </c>
      <c r="L32" s="82"/>
      <c r="M32" s="58" t="n">
        <v>4</v>
      </c>
      <c r="N32" s="58" t="n">
        <v>0</v>
      </c>
      <c r="O32" s="58" t="n">
        <v>0</v>
      </c>
      <c r="P32" s="58" t="n">
        <v>0</v>
      </c>
      <c r="Q32" s="58" t="n">
        <v>3</v>
      </c>
      <c r="R32" s="58" t="n">
        <v>0</v>
      </c>
      <c r="S32" s="116" t="n">
        <f aca="false">SUM(C32:R32)</f>
        <v>49</v>
      </c>
      <c r="T32" s="119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</row>
    <row r="33" customFormat="false" ht="17.35" hidden="false" customHeight="false" outlineLevel="0" collapsed="false">
      <c r="A33" s="63" t="n">
        <v>11</v>
      </c>
      <c r="B33" s="64" t="s">
        <v>68</v>
      </c>
      <c r="C33" s="56" t="n">
        <v>7</v>
      </c>
      <c r="D33" s="58" t="n">
        <v>2</v>
      </c>
      <c r="E33" s="58" t="n">
        <v>14</v>
      </c>
      <c r="F33" s="58" t="n">
        <v>6</v>
      </c>
      <c r="G33" s="58" t="n">
        <v>4</v>
      </c>
      <c r="H33" s="58" t="n">
        <v>8</v>
      </c>
      <c r="I33" s="58" t="n">
        <v>9</v>
      </c>
      <c r="J33" s="58" t="n">
        <v>2</v>
      </c>
      <c r="K33" s="58" t="n">
        <v>4</v>
      </c>
      <c r="L33" s="58" t="n">
        <v>10</v>
      </c>
      <c r="M33" s="82"/>
      <c r="N33" s="58" t="n">
        <v>8</v>
      </c>
      <c r="O33" s="58" t="n">
        <v>2</v>
      </c>
      <c r="P33" s="58" t="n">
        <v>12</v>
      </c>
      <c r="Q33" s="58" t="n">
        <v>10</v>
      </c>
      <c r="R33" s="58" t="n">
        <v>0</v>
      </c>
      <c r="S33" s="116" t="n">
        <f aca="false">SUM(C33:R33)</f>
        <v>98</v>
      </c>
      <c r="T33" s="119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</row>
    <row r="34" customFormat="false" ht="17.35" hidden="false" customHeight="false" outlineLevel="0" collapsed="false">
      <c r="A34" s="63" t="n">
        <v>12</v>
      </c>
      <c r="B34" s="64" t="s">
        <v>69</v>
      </c>
      <c r="C34" s="56" t="n">
        <v>6</v>
      </c>
      <c r="D34" s="58" t="n">
        <v>8</v>
      </c>
      <c r="E34" s="58" t="n">
        <v>14</v>
      </c>
      <c r="F34" s="58" t="n">
        <v>10</v>
      </c>
      <c r="G34" s="58" t="n">
        <v>0</v>
      </c>
      <c r="H34" s="58" t="n">
        <v>6</v>
      </c>
      <c r="I34" s="58" t="n">
        <v>13</v>
      </c>
      <c r="J34" s="58" t="n">
        <v>12</v>
      </c>
      <c r="K34" s="58" t="n">
        <v>12</v>
      </c>
      <c r="L34" s="58" t="n">
        <v>14</v>
      </c>
      <c r="M34" s="58" t="n">
        <v>6</v>
      </c>
      <c r="N34" s="82"/>
      <c r="O34" s="58" t="n">
        <v>4</v>
      </c>
      <c r="P34" s="58" t="n">
        <v>6</v>
      </c>
      <c r="Q34" s="58" t="n">
        <v>14</v>
      </c>
      <c r="R34" s="58" t="n">
        <v>8</v>
      </c>
      <c r="S34" s="116" t="n">
        <f aca="false">SUM(C34:R34)</f>
        <v>133</v>
      </c>
      <c r="T34" s="119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</row>
    <row r="35" customFormat="false" ht="17.35" hidden="false" customHeight="false" outlineLevel="0" collapsed="false">
      <c r="A35" s="63" t="n">
        <v>13</v>
      </c>
      <c r="B35" s="64" t="s">
        <v>70</v>
      </c>
      <c r="C35" s="56" t="n">
        <v>6</v>
      </c>
      <c r="D35" s="58" t="n">
        <v>6</v>
      </c>
      <c r="E35" s="58" t="n">
        <v>12</v>
      </c>
      <c r="F35" s="58" t="n">
        <v>4</v>
      </c>
      <c r="G35" s="58" t="n">
        <v>4</v>
      </c>
      <c r="H35" s="58" t="n">
        <v>6</v>
      </c>
      <c r="I35" s="58" t="n">
        <v>2</v>
      </c>
      <c r="J35" s="58" t="n">
        <v>8</v>
      </c>
      <c r="K35" s="58" t="n">
        <v>6</v>
      </c>
      <c r="L35" s="58" t="n">
        <v>14</v>
      </c>
      <c r="M35" s="58" t="n">
        <v>12</v>
      </c>
      <c r="N35" s="58" t="n">
        <v>10</v>
      </c>
      <c r="O35" s="82"/>
      <c r="P35" s="58" t="n">
        <v>11</v>
      </c>
      <c r="Q35" s="58" t="n">
        <v>4</v>
      </c>
      <c r="R35" s="58" t="n">
        <v>0</v>
      </c>
      <c r="S35" s="116" t="n">
        <f aca="false">SUM(C35:R35)</f>
        <v>105</v>
      </c>
      <c r="T35" s="119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</row>
    <row r="36" customFormat="false" ht="17.35" hidden="false" customHeight="false" outlineLevel="0" collapsed="false">
      <c r="A36" s="63" t="n">
        <v>14</v>
      </c>
      <c r="B36" s="64" t="s">
        <v>71</v>
      </c>
      <c r="C36" s="56" t="n">
        <v>0</v>
      </c>
      <c r="D36" s="58" t="n">
        <v>10</v>
      </c>
      <c r="E36" s="58" t="n">
        <v>8</v>
      </c>
      <c r="F36" s="58" t="n">
        <v>2</v>
      </c>
      <c r="G36" s="58" t="n">
        <v>2</v>
      </c>
      <c r="H36" s="58" t="n">
        <v>4</v>
      </c>
      <c r="I36" s="58" t="n">
        <v>4</v>
      </c>
      <c r="J36" s="58" t="n">
        <v>4</v>
      </c>
      <c r="K36" s="58" t="n">
        <v>6</v>
      </c>
      <c r="L36" s="58" t="n">
        <v>14</v>
      </c>
      <c r="M36" s="58" t="n">
        <v>2</v>
      </c>
      <c r="N36" s="58" t="n">
        <v>8</v>
      </c>
      <c r="O36" s="58" t="n">
        <v>3</v>
      </c>
      <c r="P36" s="82"/>
      <c r="Q36" s="58" t="n">
        <v>10</v>
      </c>
      <c r="R36" s="58" t="n">
        <v>2</v>
      </c>
      <c r="S36" s="116" t="n">
        <f aca="false">SUM(C36:R36)</f>
        <v>79</v>
      </c>
      <c r="T36" s="119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</row>
    <row r="37" customFormat="false" ht="17.35" hidden="false" customHeight="false" outlineLevel="0" collapsed="false">
      <c r="A37" s="63" t="n">
        <v>15</v>
      </c>
      <c r="B37" s="64" t="s">
        <v>72</v>
      </c>
      <c r="C37" s="56" t="n">
        <v>9</v>
      </c>
      <c r="D37" s="58" t="n">
        <v>6</v>
      </c>
      <c r="E37" s="58" t="n">
        <v>14</v>
      </c>
      <c r="F37" s="58" t="n">
        <v>4</v>
      </c>
      <c r="G37" s="58" t="n">
        <v>4</v>
      </c>
      <c r="H37" s="58" t="n">
        <v>10</v>
      </c>
      <c r="I37" s="58" t="n">
        <v>4</v>
      </c>
      <c r="J37" s="58" t="n">
        <v>6</v>
      </c>
      <c r="K37" s="58" t="n">
        <v>6</v>
      </c>
      <c r="L37" s="58" t="n">
        <v>11</v>
      </c>
      <c r="M37" s="58" t="n">
        <v>4</v>
      </c>
      <c r="N37" s="58" t="n">
        <v>0</v>
      </c>
      <c r="O37" s="58" t="n">
        <v>10</v>
      </c>
      <c r="P37" s="58" t="n">
        <v>4</v>
      </c>
      <c r="Q37" s="82"/>
      <c r="R37" s="58" t="n">
        <v>2</v>
      </c>
      <c r="S37" s="116" t="n">
        <f aca="false">SUM(C37:R37)</f>
        <v>94</v>
      </c>
      <c r="T37" s="80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customFormat="false" ht="17.35" hidden="false" customHeight="false" outlineLevel="0" collapsed="false">
      <c r="A38" s="73" t="n">
        <v>16</v>
      </c>
      <c r="B38" s="74" t="s">
        <v>73</v>
      </c>
      <c r="C38" s="112" t="n">
        <v>14</v>
      </c>
      <c r="D38" s="77" t="n">
        <v>10</v>
      </c>
      <c r="E38" s="77" t="n">
        <v>14</v>
      </c>
      <c r="F38" s="77" t="n">
        <v>8</v>
      </c>
      <c r="G38" s="77" t="n">
        <v>2</v>
      </c>
      <c r="H38" s="77" t="n">
        <v>10</v>
      </c>
      <c r="I38" s="77" t="n">
        <v>10</v>
      </c>
      <c r="J38" s="77" t="n">
        <v>10</v>
      </c>
      <c r="K38" s="77" t="n">
        <v>10</v>
      </c>
      <c r="L38" s="77" t="n">
        <v>14</v>
      </c>
      <c r="M38" s="77" t="n">
        <v>14</v>
      </c>
      <c r="N38" s="77" t="n">
        <v>6</v>
      </c>
      <c r="O38" s="77" t="n">
        <v>14</v>
      </c>
      <c r="P38" s="77" t="n">
        <v>12</v>
      </c>
      <c r="Q38" s="77" t="n">
        <v>12</v>
      </c>
      <c r="R38" s="113"/>
      <c r="S38" s="120" t="n">
        <f aca="false">SUM(C38:R38)</f>
        <v>160</v>
      </c>
      <c r="T38" s="81"/>
      <c r="U38" s="81"/>
      <c r="V38" s="79"/>
      <c r="W38" s="79"/>
      <c r="X38" s="18"/>
      <c r="Y38" s="18"/>
      <c r="Z38" s="18"/>
      <c r="AA38" s="18"/>
      <c r="AB38" s="18"/>
      <c r="AC38" s="18"/>
      <c r="AD38" s="18"/>
      <c r="AE38" s="18"/>
      <c r="AF38" s="18"/>
    </row>
  </sheetData>
  <mergeCells count="18">
    <mergeCell ref="A2:W2"/>
    <mergeCell ref="Z2:BB2"/>
    <mergeCell ref="AC3:AH3"/>
    <mergeCell ref="AI3:AN3"/>
    <mergeCell ref="AO3:AT3"/>
    <mergeCell ref="AU3:AZ3"/>
    <mergeCell ref="BA3:BF3"/>
    <mergeCell ref="BG3:BL3"/>
    <mergeCell ref="BM3:BR3"/>
    <mergeCell ref="BS3:BX3"/>
    <mergeCell ref="BY3:CD3"/>
    <mergeCell ref="CE3:CJ3"/>
    <mergeCell ref="CK3:CP3"/>
    <mergeCell ref="CQ3:CV3"/>
    <mergeCell ref="CW3:DB3"/>
    <mergeCell ref="DC3:DH3"/>
    <mergeCell ref="DI3:DN3"/>
    <mergeCell ref="A21:S2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O3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38" activeCellId="0" sqref="D38"/>
    </sheetView>
  </sheetViews>
  <sheetFormatPr defaultRowHeight="12.75"/>
  <cols>
    <col collapsed="false" hidden="false" max="1" min="1" style="1" width="9.4234693877551"/>
    <col collapsed="false" hidden="false" max="2" min="2" style="0" width="44.8520408163265"/>
    <col collapsed="false" hidden="false" max="6" min="3" style="2" width="10.8520408163265"/>
    <col collapsed="false" hidden="false" max="7" min="7" style="2" width="14.8571428571429"/>
    <col collapsed="false" hidden="false" max="8" min="8" style="3" width="10.9948979591837"/>
    <col collapsed="false" hidden="false" max="9" min="9" style="1" width="11.5714285714286"/>
    <col collapsed="false" hidden="true" max="10" min="10" style="0" width="0"/>
    <col collapsed="false" hidden="false" max="11" min="11" style="0" width="4.4030612244898"/>
    <col collapsed="false" hidden="false" max="12" min="12" style="0" width="9.28571428571429"/>
    <col collapsed="false" hidden="false" max="13" min="13" style="0" width="37.4183673469388"/>
    <col collapsed="false" hidden="false" max="14" min="14" style="0" width="12.5714285714286"/>
    <col collapsed="false" hidden="false" max="15" min="15" style="0" width="19.1428571428571"/>
    <col collapsed="false" hidden="false" max="1025" min="16" style="0" width="8.72959183673469"/>
  </cols>
  <sheetData>
    <row r="1" customFormat="false" ht="42" hidden="false" customHeight="true" outlineLevel="0" collapsed="false">
      <c r="A1" s="4" t="s">
        <v>75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false" ht="17.25" hidden="false" customHeight="true" outlineLevel="0" collapsed="false">
      <c r="A2" s="0"/>
      <c r="C2" s="0"/>
      <c r="D2" s="0"/>
      <c r="E2" s="0"/>
      <c r="F2" s="0"/>
      <c r="G2" s="0"/>
      <c r="H2" s="0"/>
      <c r="I2" s="0"/>
      <c r="N2" s="1"/>
      <c r="O2" s="1"/>
    </row>
    <row r="3" customFormat="false" ht="42" hidden="false" customHeight="true" outlineLevel="0" collapsed="false">
      <c r="A3" s="121" t="s">
        <v>1</v>
      </c>
      <c r="B3" s="122" t="s">
        <v>2</v>
      </c>
      <c r="C3" s="122" t="s">
        <v>3</v>
      </c>
      <c r="D3" s="123" t="s">
        <v>4</v>
      </c>
      <c r="E3" s="123" t="s">
        <v>5</v>
      </c>
      <c r="F3" s="123" t="s">
        <v>6</v>
      </c>
      <c r="G3" s="123" t="s">
        <v>7</v>
      </c>
      <c r="H3" s="124" t="s">
        <v>8</v>
      </c>
      <c r="I3" s="125" t="s">
        <v>9</v>
      </c>
    </row>
    <row r="4" s="18" customFormat="true" ht="27" hidden="false" customHeight="true" outlineLevel="0" collapsed="false">
      <c r="A4" s="126" t="n">
        <v>1</v>
      </c>
      <c r="B4" s="11" t="str">
        <f aca="false">'Rezultati Bronze'!AA14</f>
        <v>Kristaps Liecinieks</v>
      </c>
      <c r="C4" s="12" t="n">
        <f aca="false">'Rezultati Bronze'!AB14</f>
        <v>0</v>
      </c>
      <c r="D4" s="13" t="n">
        <f aca="false">'Rezultati Bronze'!DO14</f>
        <v>15500</v>
      </c>
      <c r="E4" s="13" t="n">
        <f aca="false">'Rezultati Bronze'!DP14</f>
        <v>0</v>
      </c>
      <c r="F4" s="13" t="n">
        <f aca="false">'Rezultati Bronze'!DQ14</f>
        <v>15500</v>
      </c>
      <c r="G4" s="14" t="n">
        <f aca="false">'Rezultati Bronze'!DR14</f>
        <v>172.222222222222</v>
      </c>
      <c r="H4" s="15" t="n">
        <f aca="false">'Rezultati Bronze'!S33</f>
        <v>155</v>
      </c>
      <c r="I4" s="127" t="n">
        <f aca="false">H4-H9</f>
        <v>54</v>
      </c>
      <c r="J4" s="17" t="s">
        <v>10</v>
      </c>
    </row>
    <row r="5" customFormat="false" ht="27" hidden="false" customHeight="true" outlineLevel="0" collapsed="false">
      <c r="A5" s="128" t="n">
        <v>2</v>
      </c>
      <c r="B5" s="11" t="str">
        <f aca="false">'Rezultati Bronze'!AA6</f>
        <v>Aleksandrs Perlovs</v>
      </c>
      <c r="C5" s="12" t="n">
        <f aca="false">'Rezultati Bronze'!AB6</f>
        <v>0</v>
      </c>
      <c r="D5" s="13" t="n">
        <f aca="false">'Rezultati Bronze'!DO6</f>
        <v>14902</v>
      </c>
      <c r="E5" s="13" t="n">
        <f aca="false">'Rezultati Bronze'!DP6</f>
        <v>0</v>
      </c>
      <c r="F5" s="13" t="n">
        <f aca="false">'Rezultati Bronze'!DQ6</f>
        <v>14902</v>
      </c>
      <c r="G5" s="14" t="n">
        <f aca="false">'Rezultati Bronze'!DR6</f>
        <v>165.577777777778</v>
      </c>
      <c r="H5" s="15" t="n">
        <f aca="false">'Rezultati Bronze'!S25</f>
        <v>150</v>
      </c>
      <c r="I5" s="129" t="n">
        <f aca="false">H5-H9</f>
        <v>49</v>
      </c>
      <c r="J5" s="17"/>
    </row>
    <row r="6" customFormat="false" ht="27" hidden="false" customHeight="true" outlineLevel="0" collapsed="false">
      <c r="A6" s="128" t="n">
        <v>3</v>
      </c>
      <c r="B6" s="11" t="str">
        <f aca="false">'Rezultati Bronze'!AA12</f>
        <v>Ilmārs Elijass</v>
      </c>
      <c r="C6" s="12" t="n">
        <f aca="false">'Rezultati Bronze'!AB12</f>
        <v>0</v>
      </c>
      <c r="D6" s="13" t="n">
        <f aca="false">'Rezultati Bronze'!DO12</f>
        <v>16474</v>
      </c>
      <c r="E6" s="13" t="n">
        <f aca="false">'Rezultati Bronze'!DP12</f>
        <v>0</v>
      </c>
      <c r="F6" s="13" t="n">
        <f aca="false">'Rezultati Bronze'!DQ12</f>
        <v>16474</v>
      </c>
      <c r="G6" s="14" t="n">
        <f aca="false">'Rezultati Bronze'!DR12</f>
        <v>183.044444444444</v>
      </c>
      <c r="H6" s="15" t="n">
        <f aca="false">'Rezultati Bronze'!S31</f>
        <v>146</v>
      </c>
      <c r="I6" s="130" t="n">
        <f aca="false">H6-H9</f>
        <v>45</v>
      </c>
      <c r="J6" s="17"/>
    </row>
    <row r="7" customFormat="false" ht="27" hidden="false" customHeight="true" outlineLevel="0" collapsed="false">
      <c r="A7" s="128" t="n">
        <v>4</v>
      </c>
      <c r="B7" s="131" t="str">
        <f aca="false">'Rezultati Bronze'!AA16</f>
        <v>Nikolajs Kiseļevs</v>
      </c>
      <c r="C7" s="132" t="n">
        <f aca="false">'Rezultati Bronze'!AB16</f>
        <v>0</v>
      </c>
      <c r="D7" s="133" t="n">
        <f aca="false">'Rezultati Bronze'!DO16</f>
        <v>14789</v>
      </c>
      <c r="E7" s="133" t="n">
        <f aca="false">'Rezultati Bronze'!DP16</f>
        <v>0</v>
      </c>
      <c r="F7" s="133" t="n">
        <f aca="false">'Rezultati Bronze'!DQ16</f>
        <v>14789</v>
      </c>
      <c r="G7" s="134" t="n">
        <f aca="false">'Rezultati Bronze'!DR16</f>
        <v>164.322222222222</v>
      </c>
      <c r="H7" s="135" t="n">
        <f aca="false">'Rezultati Bronze'!S35</f>
        <v>132</v>
      </c>
      <c r="I7" s="130" t="n">
        <f aca="false">H7-H9</f>
        <v>31</v>
      </c>
      <c r="J7" s="17"/>
    </row>
    <row r="8" customFormat="false" ht="27" hidden="false" customHeight="true" outlineLevel="0" collapsed="false">
      <c r="A8" s="128" t="n">
        <v>5</v>
      </c>
      <c r="B8" s="131" t="str">
        <f aca="false">'Rezultati Bronze'!AA8</f>
        <v>Daniels Bambals</v>
      </c>
      <c r="C8" s="132" t="n">
        <f aca="false">'Rezultati Bronze'!AB8</f>
        <v>8</v>
      </c>
      <c r="D8" s="133" t="n">
        <f aca="false">'Rezultati Bronze'!DO8</f>
        <v>12897</v>
      </c>
      <c r="E8" s="133" t="n">
        <f aca="false">'Rezultati Bronze'!DP8</f>
        <v>624</v>
      </c>
      <c r="F8" s="133" t="n">
        <f aca="false">'Rezultati Bronze'!DQ8</f>
        <v>13521</v>
      </c>
      <c r="G8" s="134" t="n">
        <f aca="false">'Rezultati Bronze'!DR8</f>
        <v>165.346153846154</v>
      </c>
      <c r="H8" s="135" t="n">
        <f aca="false">'Rezultati Bronze'!S27</f>
        <v>117</v>
      </c>
      <c r="I8" s="130" t="n">
        <f aca="false">H8-H9</f>
        <v>16</v>
      </c>
      <c r="J8" s="17"/>
    </row>
    <row r="9" customFormat="false" ht="27" hidden="false" customHeight="true" outlineLevel="0" collapsed="false">
      <c r="A9" s="128" t="n">
        <v>6</v>
      </c>
      <c r="B9" s="11" t="str">
        <f aca="false">'Rezultati Bronze'!AA19</f>
        <v>Vladimirs Nahodkins</v>
      </c>
      <c r="C9" s="12" t="n">
        <f aca="false">'Rezultati Bronze'!AB19</f>
        <v>0</v>
      </c>
      <c r="D9" s="13" t="n">
        <f aca="false">'Rezultati Bronze'!DO19</f>
        <v>13515</v>
      </c>
      <c r="E9" s="13" t="n">
        <f aca="false">'Rezultati Bronze'!DP19</f>
        <v>0</v>
      </c>
      <c r="F9" s="13" t="n">
        <f aca="false">'Rezultati Bronze'!DQ19</f>
        <v>13515</v>
      </c>
      <c r="G9" s="14" t="n">
        <f aca="false">'Rezultati Bronze'!DR19</f>
        <v>160.892857142857</v>
      </c>
      <c r="H9" s="15" t="n">
        <f aca="false">'Rezultati Bronze'!S38</f>
        <v>101</v>
      </c>
      <c r="I9" s="136" t="n">
        <v>0</v>
      </c>
      <c r="J9" s="17"/>
    </row>
    <row r="10" customFormat="false" ht="27" hidden="false" customHeight="true" outlineLevel="0" collapsed="false">
      <c r="A10" s="137" t="n">
        <v>7</v>
      </c>
      <c r="B10" s="11" t="str">
        <f aca="false">'Rezultati Bronze'!AA9</f>
        <v>Edgars Kobiļuks</v>
      </c>
      <c r="C10" s="12" t="n">
        <f aca="false">'Rezultati Bronze'!AB9</f>
        <v>0</v>
      </c>
      <c r="D10" s="13" t="n">
        <f aca="false">'Rezultati Bronze'!DO9</f>
        <v>11302</v>
      </c>
      <c r="E10" s="13" t="n">
        <f aca="false">'Rezultati Bronze'!DP9</f>
        <v>0</v>
      </c>
      <c r="F10" s="13" t="n">
        <f aca="false">'Rezultati Bronze'!DQ9</f>
        <v>11302</v>
      </c>
      <c r="G10" s="14" t="n">
        <f aca="false">'Rezultati Bronze'!DR9</f>
        <v>156.972222222222</v>
      </c>
      <c r="H10" s="15" t="n">
        <f aca="false">'Rezultati Bronze'!S28</f>
        <v>101</v>
      </c>
      <c r="I10" s="138" t="n">
        <f aca="false">H10-H9</f>
        <v>0</v>
      </c>
      <c r="J10" s="17"/>
    </row>
    <row r="11" customFormat="false" ht="27" hidden="false" customHeight="true" outlineLevel="0" collapsed="false">
      <c r="A11" s="139" t="n">
        <v>8</v>
      </c>
      <c r="B11" s="131" t="str">
        <f aca="false">'Rezultati Bronze'!AA10</f>
        <v>Edgars Cimdiņš</v>
      </c>
      <c r="C11" s="132" t="n">
        <f aca="false">'Rezultati Bronze'!AB10</f>
        <v>0</v>
      </c>
      <c r="D11" s="133" t="n">
        <f aca="false">'Rezultati Bronze'!DO10</f>
        <v>11616</v>
      </c>
      <c r="E11" s="133" t="n">
        <f aca="false">'Rezultati Bronze'!DP10</f>
        <v>0</v>
      </c>
      <c r="F11" s="133" t="n">
        <f aca="false">'Rezultati Bronze'!DQ10</f>
        <v>11616</v>
      </c>
      <c r="G11" s="134" t="n">
        <f aca="false">'Rezultati Bronze'!DR10</f>
        <v>148.923076923077</v>
      </c>
      <c r="H11" s="135" t="n">
        <f aca="false">'Rezultati Bronze'!S29</f>
        <v>96</v>
      </c>
      <c r="I11" s="116" t="n">
        <f aca="false">H11-H9</f>
        <v>-5</v>
      </c>
      <c r="J11" s="17"/>
    </row>
    <row r="12" customFormat="false" ht="27" hidden="false" customHeight="true" outlineLevel="0" collapsed="false">
      <c r="A12" s="140" t="n">
        <v>9</v>
      </c>
      <c r="B12" s="11" t="str">
        <f aca="false">'Rezultati Bronze'!AA7</f>
        <v>Arkadijs Timčenko</v>
      </c>
      <c r="C12" s="12" t="n">
        <f aca="false">'Rezultati Bronze'!AB7</f>
        <v>0</v>
      </c>
      <c r="D12" s="13" t="n">
        <f aca="false">'Rezultati Bronze'!DO7</f>
        <v>11347</v>
      </c>
      <c r="E12" s="13" t="n">
        <f aca="false">'Rezultati Bronze'!DP7</f>
        <v>0</v>
      </c>
      <c r="F12" s="13" t="n">
        <f aca="false">'Rezultati Bronze'!DQ7</f>
        <v>11347</v>
      </c>
      <c r="G12" s="14" t="n">
        <f aca="false">'Rezultati Bronze'!DR7</f>
        <v>157.597222222222</v>
      </c>
      <c r="H12" s="15" t="n">
        <f aca="false">'Rezultati Bronze'!S26</f>
        <v>87</v>
      </c>
      <c r="I12" s="141" t="n">
        <f aca="false">H12-H9</f>
        <v>-14</v>
      </c>
      <c r="J12" s="17"/>
      <c r="M12" s="0" t="s">
        <v>74</v>
      </c>
    </row>
    <row r="13" customFormat="false" ht="27" hidden="false" customHeight="true" outlineLevel="0" collapsed="false">
      <c r="A13" s="139" t="n">
        <v>10</v>
      </c>
      <c r="B13" s="11" t="str">
        <f aca="false">'Rezultati Bronze'!AA15</f>
        <v>Kristaps Otto</v>
      </c>
      <c r="C13" s="12" t="n">
        <f aca="false">'Rezultati Bronze'!AB15</f>
        <v>0</v>
      </c>
      <c r="D13" s="13" t="n">
        <f aca="false">'Rezultati Bronze'!DO15</f>
        <v>11094</v>
      </c>
      <c r="E13" s="13" t="n">
        <f aca="false">'Rezultati Bronze'!DP15</f>
        <v>0</v>
      </c>
      <c r="F13" s="13" t="n">
        <f aca="false">'Rezultati Bronze'!DQ15</f>
        <v>11094</v>
      </c>
      <c r="G13" s="14" t="n">
        <f aca="false">'Rezultati Bronze'!DR15</f>
        <v>154.083333333333</v>
      </c>
      <c r="H13" s="15" t="n">
        <f aca="false">'Rezultati Bronze'!S34</f>
        <v>86</v>
      </c>
      <c r="I13" s="141" t="n">
        <f aca="false">H13-H9</f>
        <v>-15</v>
      </c>
      <c r="J13" s="17"/>
    </row>
    <row r="14" customFormat="false" ht="27" hidden="false" customHeight="true" outlineLevel="0" collapsed="false">
      <c r="A14" s="139" t="n">
        <v>11</v>
      </c>
      <c r="B14" s="11" t="str">
        <f aca="false">'Rezultati Bronze'!AA5</f>
        <v>Aleksandrs Dmitrijevs</v>
      </c>
      <c r="C14" s="12" t="n">
        <f aca="false">'Rezultati Bronze'!AB5</f>
        <v>0</v>
      </c>
      <c r="D14" s="13" t="n">
        <f aca="false">'Rezultati Bronze'!DO5</f>
        <v>11731</v>
      </c>
      <c r="E14" s="13" t="n">
        <f aca="false">'Rezultati Bronze'!DP5</f>
        <v>0</v>
      </c>
      <c r="F14" s="13" t="n">
        <f aca="false">'Rezultati Bronze'!DQ5</f>
        <v>11731</v>
      </c>
      <c r="G14" s="14" t="n">
        <f aca="false">'Rezultati Bronze'!DR5</f>
        <v>150.397435897436</v>
      </c>
      <c r="H14" s="15" t="n">
        <f aca="false">'Rezultati Bronze'!S24</f>
        <v>85</v>
      </c>
      <c r="I14" s="141" t="n">
        <f aca="false">H14-H9</f>
        <v>-16</v>
      </c>
      <c r="J14" s="17"/>
    </row>
    <row r="15" customFormat="false" ht="27" hidden="false" customHeight="true" outlineLevel="0" collapsed="false">
      <c r="A15" s="139" t="n">
        <v>12</v>
      </c>
      <c r="B15" s="131" t="str">
        <f aca="false">'Rezultati Bronze'!AA4</f>
        <v>Aleksandra Litvjakova</v>
      </c>
      <c r="C15" s="132" t="n">
        <f aca="false">'Rezultati Bronze'!AB4</f>
        <v>8</v>
      </c>
      <c r="D15" s="133" t="n">
        <f aca="false">'Rezultati Bronze'!DO4</f>
        <v>12428</v>
      </c>
      <c r="E15" s="133" t="n">
        <f aca="false">'Rezultati Bronze'!DP4</f>
        <v>720</v>
      </c>
      <c r="F15" s="133" t="n">
        <f aca="false">'Rezultati Bronze'!DQ4</f>
        <v>13148</v>
      </c>
      <c r="G15" s="134" t="n">
        <f aca="false">'Rezultati Bronze'!DR4</f>
        <v>138.088888888889</v>
      </c>
      <c r="H15" s="135" t="n">
        <f aca="false">'Rezultati Bronze'!S23</f>
        <v>80</v>
      </c>
      <c r="I15" s="141" t="n">
        <f aca="false">H15-H9</f>
        <v>-21</v>
      </c>
      <c r="J15" s="17"/>
    </row>
    <row r="16" customFormat="false" ht="27" hidden="false" customHeight="true" outlineLevel="0" collapsed="false">
      <c r="A16" s="139" t="n">
        <v>13</v>
      </c>
      <c r="B16" s="131" t="str">
        <f aca="false">'Rezultati Bronze'!AA13</f>
        <v>Jurijs Nahodkins</v>
      </c>
      <c r="C16" s="132" t="n">
        <f aca="false">'Rezultati Bronze'!AB13</f>
        <v>0</v>
      </c>
      <c r="D16" s="133" t="n">
        <f aca="false">'Rezultati Bronze'!DO13</f>
        <v>10693</v>
      </c>
      <c r="E16" s="133" t="n">
        <f aca="false">'Rezultati Bronze'!DP13</f>
        <v>0</v>
      </c>
      <c r="F16" s="133" t="n">
        <f aca="false">'Rezultati Bronze'!DQ13</f>
        <v>10693</v>
      </c>
      <c r="G16" s="134" t="n">
        <f aca="false">'Rezultati Bronze'!DR13</f>
        <v>148.513888888889</v>
      </c>
      <c r="H16" s="135" t="n">
        <f aca="false">'Rezultati Bronze'!S32</f>
        <v>68</v>
      </c>
      <c r="I16" s="141" t="n">
        <f aca="false">H16-H9</f>
        <v>-33</v>
      </c>
      <c r="J16" s="17"/>
    </row>
    <row r="17" customFormat="false" ht="27" hidden="false" customHeight="true" outlineLevel="0" collapsed="false">
      <c r="A17" s="139" t="n">
        <v>14</v>
      </c>
      <c r="B17" s="131" t="str">
        <f aca="false">'Rezultati Bronze'!AA18</f>
        <v>Leonīds Arsentjevs</v>
      </c>
      <c r="C17" s="132" t="n">
        <f aca="false">'Rezultati Bronze'!AB18</f>
        <v>0</v>
      </c>
      <c r="D17" s="133" t="n">
        <f aca="false">'Rezultati Bronze'!DO18</f>
        <v>12153</v>
      </c>
      <c r="E17" s="133" t="n">
        <f aca="false">'Rezultati Bronze'!DP18</f>
        <v>0</v>
      </c>
      <c r="F17" s="133" t="n">
        <f aca="false">'Rezultati Bronze'!DQ18</f>
        <v>12153</v>
      </c>
      <c r="G17" s="134" t="n">
        <f aca="false">'Rezultati Bronze'!DR18</f>
        <v>135.033333333333</v>
      </c>
      <c r="H17" s="135" t="n">
        <f aca="false">'Rezultati Bronze'!S37</f>
        <v>61</v>
      </c>
      <c r="I17" s="141" t="n">
        <f aca="false">H17-H9</f>
        <v>-40</v>
      </c>
      <c r="J17" s="17"/>
    </row>
    <row r="18" customFormat="false" ht="27" hidden="false" customHeight="true" outlineLevel="0" collapsed="false">
      <c r="A18" s="139" t="n">
        <v>15</v>
      </c>
      <c r="B18" s="131" t="str">
        <f aca="false">'Rezultati Bronze'!AA11</f>
        <v>Emīls Sprogis</v>
      </c>
      <c r="C18" s="132" t="n">
        <f aca="false">'Rezultati Bronze'!AB11</f>
        <v>0</v>
      </c>
      <c r="D18" s="133" t="n">
        <f aca="false">'Rezultati Bronze'!DO11</f>
        <v>10896</v>
      </c>
      <c r="E18" s="133" t="n">
        <f aca="false">'Rezultati Bronze'!DP11</f>
        <v>0</v>
      </c>
      <c r="F18" s="133" t="n">
        <f aca="false">'Rezultati Bronze'!DQ11</f>
        <v>10896</v>
      </c>
      <c r="G18" s="134" t="n">
        <f aca="false">'Rezultati Bronze'!DR11</f>
        <v>139.692307692308</v>
      </c>
      <c r="H18" s="135" t="n">
        <f aca="false">'Rezultati Bronze'!S30</f>
        <v>50</v>
      </c>
      <c r="I18" s="141" t="n">
        <f aca="false">H18-H9</f>
        <v>-51</v>
      </c>
      <c r="J18" s="17"/>
    </row>
    <row r="19" customFormat="false" ht="27" hidden="false" customHeight="true" outlineLevel="0" collapsed="false">
      <c r="A19" s="139" t="n">
        <v>16</v>
      </c>
      <c r="B19" s="131" t="str">
        <f aca="false">'Rezultati Bronze'!AA17</f>
        <v>Pāvels Venclauskis</v>
      </c>
      <c r="C19" s="132" t="n">
        <f aca="false">'Rezultati Bronze'!AB17</f>
        <v>0</v>
      </c>
      <c r="D19" s="133" t="n">
        <f aca="false">'Rezultati Bronze'!DO17</f>
        <v>4521</v>
      </c>
      <c r="E19" s="133" t="n">
        <f aca="false">'Rezultati Bronze'!DP17</f>
        <v>0</v>
      </c>
      <c r="F19" s="133" t="n">
        <f aca="false">'Rezultati Bronze'!DQ17</f>
        <v>4521</v>
      </c>
      <c r="G19" s="134" t="n">
        <f aca="false">'Rezultati Bronze'!DR17</f>
        <v>150.7</v>
      </c>
      <c r="H19" s="135" t="n">
        <f aca="false">'Rezultati Bronze'!S36</f>
        <v>25</v>
      </c>
      <c r="I19" s="141" t="n">
        <f aca="false">H19-H9</f>
        <v>-76</v>
      </c>
      <c r="J19" s="17"/>
    </row>
    <row r="20" customFormat="false" ht="43.3" hidden="true" customHeight="false" outlineLevel="0" collapsed="false">
      <c r="A20" s="28" t="s">
        <v>11</v>
      </c>
      <c r="B20" s="28"/>
      <c r="C20" s="28"/>
      <c r="H20" s="15" t="n">
        <f aca="false">'Rezultati Bronze'!S39</f>
        <v>0</v>
      </c>
    </row>
    <row r="21" customFormat="false" ht="21" hidden="true" customHeight="false" outlineLevel="0" collapsed="false">
      <c r="A21" s="29" t="s">
        <v>1</v>
      </c>
      <c r="B21" s="30" t="s">
        <v>2</v>
      </c>
      <c r="C21" s="31" t="s">
        <v>12</v>
      </c>
      <c r="H21" s="15" t="n">
        <f aca="false">'Rezultati Bronze'!S40</f>
        <v>0</v>
      </c>
    </row>
    <row r="22" customFormat="false" ht="25.5" hidden="true" customHeight="true" outlineLevel="0" collapsed="false">
      <c r="A22" s="32" t="n">
        <v>1</v>
      </c>
      <c r="B22" s="33"/>
      <c r="C22" s="34" t="e">
        <f aca="false">#REF!+#REF!</f>
        <v>#REF!</v>
      </c>
      <c r="H22" s="15" t="n">
        <f aca="false">'Rezultati Bronze'!S41</f>
        <v>0</v>
      </c>
    </row>
    <row r="23" customFormat="false" ht="25.5" hidden="true" customHeight="true" outlineLevel="0" collapsed="false">
      <c r="A23" s="32"/>
      <c r="B23" s="35"/>
      <c r="C23" s="36" t="e">
        <f aca="false">#REF!+#REF!</f>
        <v>#REF!</v>
      </c>
      <c r="H23" s="15" t="n">
        <f aca="false">'Rezultati Bronze'!S42</f>
        <v>0</v>
      </c>
    </row>
    <row r="24" customFormat="false" ht="25.5" hidden="true" customHeight="true" outlineLevel="0" collapsed="false">
      <c r="A24" s="37" t="n">
        <v>2</v>
      </c>
      <c r="B24" s="33"/>
      <c r="C24" s="34" t="e">
        <f aca="false">#REF!+#REF!</f>
        <v>#REF!</v>
      </c>
      <c r="H24" s="15" t="n">
        <f aca="false">'Rezultati Bronze'!S43</f>
        <v>0</v>
      </c>
    </row>
    <row r="25" customFormat="false" ht="25.5" hidden="true" customHeight="true" outlineLevel="0" collapsed="false">
      <c r="A25" s="37"/>
      <c r="B25" s="35"/>
      <c r="C25" s="36" t="e">
        <f aca="false">#REF!+#REF!</f>
        <v>#REF!</v>
      </c>
      <c r="H25" s="15" t="n">
        <f aca="false">'Rezultati Bronze'!S44</f>
        <v>0</v>
      </c>
    </row>
    <row r="26" customFormat="false" ht="25.5" hidden="true" customHeight="true" outlineLevel="0" collapsed="false">
      <c r="A26" s="37" t="n">
        <v>3</v>
      </c>
      <c r="B26" s="33"/>
      <c r="C26" s="34" t="e">
        <f aca="false">#REF!+#REF!</f>
        <v>#REF!</v>
      </c>
      <c r="H26" s="15" t="n">
        <f aca="false">'Rezultati Bronze'!S45</f>
        <v>0</v>
      </c>
    </row>
    <row r="27" customFormat="false" ht="23.25" hidden="true" customHeight="false" outlineLevel="0" collapsed="false">
      <c r="A27" s="37"/>
      <c r="B27" s="35"/>
      <c r="C27" s="36" t="e">
        <f aca="false">#REF!+#REF!</f>
        <v>#REF!</v>
      </c>
      <c r="H27" s="15" t="n">
        <f aca="false">'Rezultati Bronze'!S46</f>
        <v>0</v>
      </c>
    </row>
    <row r="28" customFormat="false" ht="22.5" hidden="true" customHeight="false" outlineLevel="0" collapsed="false">
      <c r="A28" s="37" t="n">
        <v>4</v>
      </c>
      <c r="B28" s="33"/>
      <c r="C28" s="34" t="e">
        <f aca="false">#REF!+#REF!</f>
        <v>#REF!</v>
      </c>
      <c r="H28" s="15" t="n">
        <f aca="false">'Rezultati Bronze'!S47</f>
        <v>0</v>
      </c>
    </row>
    <row r="29" customFormat="false" ht="23.25" hidden="true" customHeight="false" outlineLevel="0" collapsed="false">
      <c r="A29" s="37"/>
      <c r="B29" s="35"/>
      <c r="C29" s="36" t="e">
        <f aca="false">#REF!+#REF!</f>
        <v>#REF!</v>
      </c>
      <c r="H29" s="15" t="n">
        <f aca="false">'Rezultati Bronze'!S48</f>
        <v>0</v>
      </c>
    </row>
    <row r="30" customFormat="false" ht="22.5" hidden="true" customHeight="false" outlineLevel="0" collapsed="false">
      <c r="A30" s="37" t="n">
        <v>5</v>
      </c>
      <c r="B30" s="33"/>
      <c r="C30" s="34" t="e">
        <f aca="false">#REF!+#REF!</f>
        <v>#REF!</v>
      </c>
      <c r="H30" s="15" t="n">
        <f aca="false">'Rezultati Bronze'!S49</f>
        <v>0</v>
      </c>
    </row>
    <row r="31" customFormat="false" ht="23.25" hidden="true" customHeight="false" outlineLevel="0" collapsed="false">
      <c r="A31" s="37"/>
      <c r="B31" s="35"/>
      <c r="C31" s="38" t="e">
        <f aca="false">#REF!+#REF!</f>
        <v>#REF!</v>
      </c>
      <c r="H31" s="15" t="n">
        <f aca="false">'Rezultati Bronze'!S50</f>
        <v>0</v>
      </c>
    </row>
    <row r="32" customFormat="false" ht="12.8" hidden="false" customHeight="false" outlineLevel="0" collapsed="false"/>
    <row r="38" customFormat="false" ht="12.8" hidden="false" customHeight="false" outlineLevel="0" collapsed="false"/>
  </sheetData>
  <mergeCells count="8">
    <mergeCell ref="A1:K1"/>
    <mergeCell ref="J4:J19"/>
    <mergeCell ref="A20:C20"/>
    <mergeCell ref="A22:A23"/>
    <mergeCell ref="A24:A25"/>
    <mergeCell ref="A26:A27"/>
    <mergeCell ref="A28:A29"/>
    <mergeCell ref="A30:A31"/>
  </mergeCells>
  <printOptions headings="false" gridLines="false" gridLinesSet="true" horizontalCentered="false" verticalCentered="false"/>
  <pageMargins left="0.170138888888889" right="0.170138888888889" top="0.2" bottom="0.170138888888889" header="0.511805555555555" footer="0.511805555555555"/>
  <pageSetup paperSize="1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3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8" activeCellId="0" sqref="A8"/>
    </sheetView>
  </sheetViews>
  <sheetFormatPr defaultRowHeight="12.8"/>
  <cols>
    <col collapsed="false" hidden="false" max="1" min="1" style="1" width="9"/>
    <col collapsed="false" hidden="false" max="2" min="2" style="39" width="31.4285714285714"/>
    <col collapsed="false" hidden="false" max="19" min="3" style="40" width="8.4234693877551"/>
    <col collapsed="false" hidden="false" max="23" min="20" style="40" width="9.4234693877551"/>
    <col collapsed="false" hidden="false" max="24" min="24" style="2" width="8.26020408163265"/>
    <col collapsed="false" hidden="false" max="25" min="25" style="2" width="7.85714285714286"/>
    <col collapsed="false" hidden="false" max="26" min="26" style="41" width="7.85714285714286"/>
    <col collapsed="false" hidden="false" max="27" min="27" style="41" width="27.1428571428571"/>
    <col collapsed="false" hidden="false" max="28" min="28" style="41" width="9.14285714285714"/>
    <col collapsed="false" hidden="false" max="29" min="29" style="41" width="10"/>
    <col collapsed="false" hidden="false" max="30" min="30" style="41" width="10.8520408163265"/>
    <col collapsed="false" hidden="false" max="31" min="31" style="41" width="10.2857142857143"/>
    <col collapsed="false" hidden="false" max="32" min="32" style="2" width="11.5714285714286"/>
    <col collapsed="false" hidden="false" max="1025" min="33" style="42" width="9.14285714285714"/>
  </cols>
  <sheetData>
    <row r="1" customFormat="false" ht="33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1"/>
      <c r="Y1" s="1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9.7" hidden="false" customHeight="false" outlineLevel="0" collapsed="false">
      <c r="A2" s="43" t="s">
        <v>13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1"/>
      <c r="Y2" s="1"/>
      <c r="Z2" s="43" t="s">
        <v>14</v>
      </c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53" customFormat="true" ht="59.7" hidden="false" customHeight="true" outlineLevel="0" collapsed="false">
      <c r="A3" s="49" t="s">
        <v>1</v>
      </c>
      <c r="B3" s="50" t="s">
        <v>2</v>
      </c>
      <c r="C3" s="101" t="s">
        <v>3</v>
      </c>
      <c r="D3" s="101" t="str">
        <f aca="false">B4</f>
        <v>Aleksandra Litvjakova</v>
      </c>
      <c r="E3" s="101" t="str">
        <f aca="false">B5</f>
        <v>Aleksandrs Dmitrijevs</v>
      </c>
      <c r="F3" s="101" t="str">
        <f aca="false">B6</f>
        <v>Aleksandrs Perlovs</v>
      </c>
      <c r="G3" s="101" t="str">
        <f aca="false">B7</f>
        <v>Arkadijs Timčenko</v>
      </c>
      <c r="H3" s="101" t="str">
        <f aca="false">B8</f>
        <v>Daniels Bambals</v>
      </c>
      <c r="I3" s="101" t="str">
        <f aca="false">B9</f>
        <v>Edgars Kobiļuks</v>
      </c>
      <c r="J3" s="101" t="str">
        <f aca="false">B10</f>
        <v>Edgars Cimdiņš</v>
      </c>
      <c r="K3" s="101" t="str">
        <f aca="false">B11</f>
        <v>Emīls Sprogis</v>
      </c>
      <c r="L3" s="101" t="str">
        <f aca="false">B12</f>
        <v>Ilmārs Elijass</v>
      </c>
      <c r="M3" s="101" t="str">
        <f aca="false">B13</f>
        <v>Jurijs Nahodkins</v>
      </c>
      <c r="N3" s="101" t="str">
        <f aca="false">B14</f>
        <v>Kristaps Liecinieks</v>
      </c>
      <c r="O3" s="101" t="str">
        <f aca="false">B15</f>
        <v>Kristaps Otto</v>
      </c>
      <c r="P3" s="101" t="str">
        <f aca="false">B16</f>
        <v>Nikolajs Kiseļevs</v>
      </c>
      <c r="Q3" s="101" t="str">
        <f aca="false">B17</f>
        <v>Pāvels Venclauskis</v>
      </c>
      <c r="R3" s="101" t="str">
        <f aca="false">B18</f>
        <v>Leonīds Arsentjevs</v>
      </c>
      <c r="S3" s="101" t="str">
        <f aca="false">B19</f>
        <v>Vladimirs Nahodkins</v>
      </c>
      <c r="T3" s="50" t="s">
        <v>4</v>
      </c>
      <c r="U3" s="50" t="s">
        <v>5</v>
      </c>
      <c r="V3" s="50" t="s">
        <v>6</v>
      </c>
      <c r="W3" s="102" t="s">
        <v>7</v>
      </c>
      <c r="X3" s="48" t="s">
        <v>15</v>
      </c>
      <c r="Y3" s="48" t="s">
        <v>15</v>
      </c>
      <c r="Z3" s="49" t="s">
        <v>1</v>
      </c>
      <c r="AA3" s="50" t="s">
        <v>2</v>
      </c>
      <c r="AB3" s="51" t="s">
        <v>3</v>
      </c>
      <c r="AC3" s="52" t="s">
        <v>76</v>
      </c>
      <c r="AD3" s="52"/>
      <c r="AE3" s="52"/>
      <c r="AF3" s="52"/>
      <c r="AG3" s="52"/>
      <c r="AH3" s="52"/>
      <c r="AI3" s="52" t="s">
        <v>77</v>
      </c>
      <c r="AJ3" s="52"/>
      <c r="AK3" s="52"/>
      <c r="AL3" s="52"/>
      <c r="AM3" s="52"/>
      <c r="AN3" s="52"/>
      <c r="AO3" s="52" t="s">
        <v>78</v>
      </c>
      <c r="AP3" s="52"/>
      <c r="AQ3" s="52"/>
      <c r="AR3" s="52"/>
      <c r="AS3" s="52"/>
      <c r="AT3" s="52"/>
      <c r="AU3" s="142" t="s">
        <v>79</v>
      </c>
      <c r="AV3" s="142"/>
      <c r="AW3" s="142"/>
      <c r="AX3" s="142"/>
      <c r="AY3" s="142"/>
      <c r="AZ3" s="142"/>
      <c r="BA3" s="142" t="s">
        <v>80</v>
      </c>
      <c r="BB3" s="142"/>
      <c r="BC3" s="142"/>
      <c r="BD3" s="142"/>
      <c r="BE3" s="142"/>
      <c r="BF3" s="142"/>
      <c r="BG3" s="142" t="s">
        <v>81</v>
      </c>
      <c r="BH3" s="142"/>
      <c r="BI3" s="142"/>
      <c r="BJ3" s="142"/>
      <c r="BK3" s="142"/>
      <c r="BL3" s="142"/>
      <c r="BM3" s="142" t="s">
        <v>82</v>
      </c>
      <c r="BN3" s="142"/>
      <c r="BO3" s="142"/>
      <c r="BP3" s="142"/>
      <c r="BQ3" s="142"/>
      <c r="BR3" s="142"/>
      <c r="BS3" s="142" t="s">
        <v>83</v>
      </c>
      <c r="BT3" s="142"/>
      <c r="BU3" s="142"/>
      <c r="BV3" s="142"/>
      <c r="BW3" s="142"/>
      <c r="BX3" s="142"/>
      <c r="BY3" s="142" t="s">
        <v>84</v>
      </c>
      <c r="BZ3" s="142"/>
      <c r="CA3" s="142"/>
      <c r="CB3" s="142"/>
      <c r="CC3" s="142"/>
      <c r="CD3" s="142"/>
      <c r="CE3" s="142" t="s">
        <v>85</v>
      </c>
      <c r="CF3" s="142"/>
      <c r="CG3" s="142"/>
      <c r="CH3" s="142"/>
      <c r="CI3" s="142"/>
      <c r="CJ3" s="142"/>
      <c r="CK3" s="142" t="s">
        <v>86</v>
      </c>
      <c r="CL3" s="142"/>
      <c r="CM3" s="142"/>
      <c r="CN3" s="142"/>
      <c r="CO3" s="142"/>
      <c r="CP3" s="142"/>
      <c r="CQ3" s="142" t="s">
        <v>27</v>
      </c>
      <c r="CR3" s="142"/>
      <c r="CS3" s="142"/>
      <c r="CT3" s="142"/>
      <c r="CU3" s="142"/>
      <c r="CV3" s="142"/>
      <c r="CW3" s="142" t="s">
        <v>27</v>
      </c>
      <c r="CX3" s="142"/>
      <c r="CY3" s="142"/>
      <c r="CZ3" s="142"/>
      <c r="DA3" s="142"/>
      <c r="DB3" s="142"/>
      <c r="DC3" s="142" t="s">
        <v>27</v>
      </c>
      <c r="DD3" s="142"/>
      <c r="DE3" s="142"/>
      <c r="DF3" s="142"/>
      <c r="DG3" s="142"/>
      <c r="DH3" s="142"/>
      <c r="DI3" s="142" t="s">
        <v>27</v>
      </c>
      <c r="DJ3" s="142"/>
      <c r="DK3" s="142"/>
      <c r="DL3" s="142"/>
      <c r="DM3" s="142"/>
      <c r="DN3" s="142"/>
      <c r="DO3" s="143" t="s">
        <v>4</v>
      </c>
      <c r="DP3" s="46" t="s">
        <v>5</v>
      </c>
      <c r="DQ3" s="46" t="s">
        <v>6</v>
      </c>
      <c r="DR3" s="46" t="s">
        <v>7</v>
      </c>
    </row>
    <row r="4" s="68" customFormat="true" ht="17.35" hidden="false" customHeight="false" outlineLevel="0" collapsed="false">
      <c r="A4" s="103" t="n">
        <v>1</v>
      </c>
      <c r="B4" s="55" t="s">
        <v>87</v>
      </c>
      <c r="C4" s="56" t="n">
        <v>0</v>
      </c>
      <c r="D4" s="82"/>
      <c r="E4" s="58" t="n">
        <v>875</v>
      </c>
      <c r="F4" s="58" t="n">
        <v>862</v>
      </c>
      <c r="G4" s="58" t="n">
        <v>910</v>
      </c>
      <c r="H4" s="58" t="n">
        <v>907</v>
      </c>
      <c r="I4" s="58" t="n">
        <v>853</v>
      </c>
      <c r="J4" s="58" t="n">
        <v>975</v>
      </c>
      <c r="K4" s="58" t="n">
        <v>842</v>
      </c>
      <c r="L4" s="58" t="n">
        <v>909</v>
      </c>
      <c r="M4" s="58" t="n">
        <v>866</v>
      </c>
      <c r="N4" s="58" t="n">
        <v>864</v>
      </c>
      <c r="O4" s="58" t="n">
        <v>920</v>
      </c>
      <c r="P4" s="58" t="n">
        <v>822</v>
      </c>
      <c r="Q4" s="58" t="n">
        <v>850</v>
      </c>
      <c r="R4" s="58" t="n">
        <v>884</v>
      </c>
      <c r="S4" s="58" t="n">
        <v>809</v>
      </c>
      <c r="T4" s="59" t="n">
        <f aca="false">SUM(D4:S4)</f>
        <v>13148</v>
      </c>
      <c r="U4" s="59" t="n">
        <f aca="false">C4*(COUNT(D4:S4))</f>
        <v>0</v>
      </c>
      <c r="V4" s="59" t="n">
        <f aca="false">SUM(T4:U4)</f>
        <v>13148</v>
      </c>
      <c r="W4" s="104" t="n">
        <f aca="false">(AVERAGE(D4:S4)/6)</f>
        <v>146.088888888889</v>
      </c>
      <c r="X4" s="61" t="n">
        <f aca="false">DQ4</f>
        <v>13148</v>
      </c>
      <c r="Y4" s="62" t="n">
        <f aca="false">DR4</f>
        <v>138.088888888889</v>
      </c>
      <c r="Z4" s="63" t="n">
        <v>1</v>
      </c>
      <c r="AA4" s="64" t="s">
        <v>87</v>
      </c>
      <c r="AB4" s="65" t="n">
        <v>8</v>
      </c>
      <c r="AC4" s="66" t="n">
        <v>115</v>
      </c>
      <c r="AD4" s="58" t="n">
        <v>158</v>
      </c>
      <c r="AE4" s="58" t="n">
        <v>119</v>
      </c>
      <c r="AF4" s="58" t="n">
        <v>185</v>
      </c>
      <c r="AG4" s="58" t="n">
        <v>106</v>
      </c>
      <c r="AH4" s="67" t="n">
        <v>111</v>
      </c>
      <c r="AI4" s="66" t="n">
        <v>115</v>
      </c>
      <c r="AJ4" s="58" t="n">
        <v>135</v>
      </c>
      <c r="AK4" s="58" t="n">
        <v>121</v>
      </c>
      <c r="AL4" s="58" t="n">
        <v>107</v>
      </c>
      <c r="AM4" s="58" t="n">
        <v>160</v>
      </c>
      <c r="AN4" s="67" t="n">
        <v>123</v>
      </c>
      <c r="AO4" s="66" t="n">
        <v>142</v>
      </c>
      <c r="AP4" s="58" t="n">
        <v>111</v>
      </c>
      <c r="AQ4" s="58" t="n">
        <v>189</v>
      </c>
      <c r="AR4" s="58" t="n">
        <v>158</v>
      </c>
      <c r="AS4" s="58" t="n">
        <v>133</v>
      </c>
      <c r="AT4" s="67" t="n">
        <v>126</v>
      </c>
      <c r="AU4" s="66" t="n">
        <v>138</v>
      </c>
      <c r="AV4" s="58" t="n">
        <v>129</v>
      </c>
      <c r="AW4" s="58" t="n">
        <v>116</v>
      </c>
      <c r="AX4" s="58" t="n">
        <v>148</v>
      </c>
      <c r="AY4" s="58" t="n">
        <v>135</v>
      </c>
      <c r="AZ4" s="67" t="n">
        <v>150</v>
      </c>
      <c r="BA4" s="66" t="n">
        <v>121</v>
      </c>
      <c r="BB4" s="58" t="n">
        <v>131</v>
      </c>
      <c r="BC4" s="58" t="n">
        <v>134</v>
      </c>
      <c r="BD4" s="58" t="n">
        <v>156</v>
      </c>
      <c r="BE4" s="58" t="n">
        <v>148</v>
      </c>
      <c r="BF4" s="67" t="n">
        <v>146</v>
      </c>
      <c r="BG4" s="66" t="n">
        <v>137</v>
      </c>
      <c r="BH4" s="58" t="n">
        <v>142</v>
      </c>
      <c r="BI4" s="58" t="n">
        <v>156</v>
      </c>
      <c r="BJ4" s="58" t="n">
        <v>153</v>
      </c>
      <c r="BK4" s="58" t="n">
        <v>112</v>
      </c>
      <c r="BL4" s="67" t="n">
        <v>114</v>
      </c>
      <c r="BM4" s="66" t="n">
        <v>136</v>
      </c>
      <c r="BN4" s="58" t="n">
        <v>163</v>
      </c>
      <c r="BO4" s="58" t="n">
        <v>135</v>
      </c>
      <c r="BP4" s="58" t="n">
        <v>123</v>
      </c>
      <c r="BQ4" s="58" t="n">
        <v>109</v>
      </c>
      <c r="BR4" s="67" t="n">
        <v>161</v>
      </c>
      <c r="BS4" s="66" t="n">
        <v>124</v>
      </c>
      <c r="BT4" s="58" t="n">
        <v>115</v>
      </c>
      <c r="BU4" s="58" t="n">
        <v>177</v>
      </c>
      <c r="BV4" s="58" t="n">
        <v>137</v>
      </c>
      <c r="BW4" s="58" t="n">
        <v>134</v>
      </c>
      <c r="BX4" s="67" t="n">
        <v>131</v>
      </c>
      <c r="BY4" s="66" t="n">
        <v>107</v>
      </c>
      <c r="BZ4" s="58" t="n">
        <v>124</v>
      </c>
      <c r="CA4" s="58" t="n">
        <v>145</v>
      </c>
      <c r="CB4" s="58" t="n">
        <v>145</v>
      </c>
      <c r="CC4" s="58" t="n">
        <v>147</v>
      </c>
      <c r="CD4" s="67" t="n">
        <v>137</v>
      </c>
      <c r="CE4" s="66" t="n">
        <v>98</v>
      </c>
      <c r="CF4" s="58" t="n">
        <v>128</v>
      </c>
      <c r="CG4" s="58" t="n">
        <v>116</v>
      </c>
      <c r="CH4" s="58" t="n">
        <v>151</v>
      </c>
      <c r="CI4" s="58" t="n">
        <v>143</v>
      </c>
      <c r="CJ4" s="67" t="n">
        <v>138</v>
      </c>
      <c r="CK4" s="66" t="n">
        <v>143</v>
      </c>
      <c r="CL4" s="58" t="n">
        <v>149</v>
      </c>
      <c r="CM4" s="58" t="n">
        <v>189</v>
      </c>
      <c r="CN4" s="58" t="n">
        <v>152</v>
      </c>
      <c r="CO4" s="58" t="n">
        <v>174</v>
      </c>
      <c r="CP4" s="67" t="n">
        <v>120</v>
      </c>
      <c r="CQ4" s="66" t="n">
        <v>139</v>
      </c>
      <c r="CR4" s="58" t="n">
        <v>165</v>
      </c>
      <c r="CS4" s="58" t="n">
        <v>147</v>
      </c>
      <c r="CT4" s="58" t="n">
        <v>107</v>
      </c>
      <c r="CU4" s="58" t="n">
        <v>121</v>
      </c>
      <c r="CV4" s="67" t="n">
        <v>182</v>
      </c>
      <c r="CW4" s="66" t="n">
        <v>127</v>
      </c>
      <c r="CX4" s="58" t="n">
        <v>115</v>
      </c>
      <c r="CY4" s="58" t="n">
        <v>119</v>
      </c>
      <c r="CZ4" s="58" t="n">
        <v>159</v>
      </c>
      <c r="DA4" s="58" t="n">
        <v>136</v>
      </c>
      <c r="DB4" s="67" t="n">
        <v>146</v>
      </c>
      <c r="DC4" s="66" t="n">
        <v>183</v>
      </c>
      <c r="DD4" s="58" t="n">
        <v>132</v>
      </c>
      <c r="DE4" s="58" t="n">
        <v>118</v>
      </c>
      <c r="DF4" s="58" t="n">
        <v>139</v>
      </c>
      <c r="DG4" s="58" t="n">
        <v>148</v>
      </c>
      <c r="DH4" s="67" t="n">
        <v>142</v>
      </c>
      <c r="DI4" s="66" t="n">
        <v>134</v>
      </c>
      <c r="DJ4" s="58" t="n">
        <v>163</v>
      </c>
      <c r="DK4" s="58" t="n">
        <v>143</v>
      </c>
      <c r="DL4" s="58" t="n">
        <v>136</v>
      </c>
      <c r="DM4" s="58" t="n">
        <v>146</v>
      </c>
      <c r="DN4" s="67" t="n">
        <v>150</v>
      </c>
      <c r="DO4" s="144" t="n">
        <f aca="false">SUM(AC4:DN4)</f>
        <v>12428</v>
      </c>
      <c r="DP4" s="59" t="n">
        <f aca="false">AB4*(COUNT(AC4:DN4))</f>
        <v>720</v>
      </c>
      <c r="DQ4" s="59" t="n">
        <f aca="false">SUM(DO4:DP4)</f>
        <v>13148</v>
      </c>
      <c r="DR4" s="60" t="n">
        <f aca="false">(AVERAGE(AC4:DN4))</f>
        <v>138.088888888889</v>
      </c>
      <c r="DS4" s="68" t="str">
        <f aca="false">AA4</f>
        <v>Aleksandra Litvjakova</v>
      </c>
    </row>
    <row r="5" customFormat="false" ht="17.35" hidden="false" customHeight="false" outlineLevel="0" collapsed="false">
      <c r="A5" s="63" t="n">
        <v>2</v>
      </c>
      <c r="B5" s="64" t="s">
        <v>88</v>
      </c>
      <c r="C5" s="56" t="n">
        <v>0</v>
      </c>
      <c r="D5" s="56" t="n">
        <v>873</v>
      </c>
      <c r="E5" s="82"/>
      <c r="F5" s="58" t="n">
        <v>859</v>
      </c>
      <c r="G5" s="58" t="n">
        <v>984</v>
      </c>
      <c r="H5" s="58" t="n">
        <v>948</v>
      </c>
      <c r="I5" s="58" t="n">
        <v>940</v>
      </c>
      <c r="J5" s="58" t="n">
        <v>973</v>
      </c>
      <c r="K5" s="58"/>
      <c r="L5" s="58" t="n">
        <v>877</v>
      </c>
      <c r="M5" s="58"/>
      <c r="N5" s="58" t="n">
        <v>872</v>
      </c>
      <c r="O5" s="58" t="n">
        <v>873</v>
      </c>
      <c r="P5" s="58" t="n">
        <v>904</v>
      </c>
      <c r="Q5" s="58" t="n">
        <v>850</v>
      </c>
      <c r="R5" s="58" t="n">
        <v>901</v>
      </c>
      <c r="S5" s="58" t="n">
        <v>877</v>
      </c>
      <c r="T5" s="59" t="n">
        <f aca="false">SUM(D5:S5)</f>
        <v>11731</v>
      </c>
      <c r="U5" s="59" t="n">
        <f aca="false">C5*(COUNT(D5:S5))</f>
        <v>0</v>
      </c>
      <c r="V5" s="59" t="n">
        <f aca="false">SUM(T5:U5)</f>
        <v>11731</v>
      </c>
      <c r="W5" s="104" t="n">
        <f aca="false">(AVERAGE(D5:S5)/6)</f>
        <v>150.397435897436</v>
      </c>
      <c r="X5" s="61" t="n">
        <f aca="false">DQ5</f>
        <v>11731</v>
      </c>
      <c r="Y5" s="62" t="n">
        <f aca="false">DR5</f>
        <v>150.397435897436</v>
      </c>
      <c r="Z5" s="63" t="n">
        <v>2</v>
      </c>
      <c r="AA5" s="64" t="s">
        <v>88</v>
      </c>
      <c r="AB5" s="65" t="n">
        <v>0</v>
      </c>
      <c r="AC5" s="66" t="n">
        <v>113</v>
      </c>
      <c r="AD5" s="58" t="n">
        <v>176</v>
      </c>
      <c r="AE5" s="58" t="n">
        <v>188</v>
      </c>
      <c r="AF5" s="58" t="n">
        <v>160</v>
      </c>
      <c r="AG5" s="58" t="n">
        <v>154</v>
      </c>
      <c r="AH5" s="67" t="n">
        <v>193</v>
      </c>
      <c r="AI5" s="66" t="n">
        <v>121</v>
      </c>
      <c r="AJ5" s="58" t="n">
        <v>166</v>
      </c>
      <c r="AK5" s="58" t="n">
        <v>163</v>
      </c>
      <c r="AL5" s="58" t="n">
        <v>114</v>
      </c>
      <c r="AM5" s="58" t="n">
        <v>226</v>
      </c>
      <c r="AN5" s="67" t="n">
        <v>114</v>
      </c>
      <c r="AO5" s="66" t="n">
        <v>152</v>
      </c>
      <c r="AP5" s="58" t="n">
        <v>172</v>
      </c>
      <c r="AQ5" s="58" t="n">
        <v>164</v>
      </c>
      <c r="AR5" s="58" t="n">
        <v>118</v>
      </c>
      <c r="AS5" s="58" t="n">
        <v>143</v>
      </c>
      <c r="AT5" s="67" t="n">
        <v>191</v>
      </c>
      <c r="AU5" s="66" t="n">
        <v>140</v>
      </c>
      <c r="AV5" s="58" t="n">
        <v>162</v>
      </c>
      <c r="AW5" s="58" t="n">
        <v>133</v>
      </c>
      <c r="AX5" s="58" t="n">
        <v>162</v>
      </c>
      <c r="AY5" s="58" t="n">
        <v>142</v>
      </c>
      <c r="AZ5" s="67" t="n">
        <v>134</v>
      </c>
      <c r="BA5" s="66" t="n">
        <v>186</v>
      </c>
      <c r="BB5" s="58" t="n">
        <v>116</v>
      </c>
      <c r="BC5" s="58" t="n">
        <v>133</v>
      </c>
      <c r="BD5" s="58" t="n">
        <v>106</v>
      </c>
      <c r="BE5" s="58" t="n">
        <v>150</v>
      </c>
      <c r="BF5" s="67" t="n">
        <v>159</v>
      </c>
      <c r="BG5" s="66" t="n">
        <v>132</v>
      </c>
      <c r="BH5" s="58" t="n">
        <v>127</v>
      </c>
      <c r="BI5" s="58" t="n">
        <v>132</v>
      </c>
      <c r="BJ5" s="58" t="n">
        <v>180</v>
      </c>
      <c r="BK5" s="58" t="n">
        <v>222</v>
      </c>
      <c r="BL5" s="67" t="n">
        <v>180</v>
      </c>
      <c r="BM5" s="66" t="n">
        <v>118</v>
      </c>
      <c r="BN5" s="58" t="n">
        <v>146</v>
      </c>
      <c r="BO5" s="58" t="n">
        <v>157</v>
      </c>
      <c r="BP5" s="58" t="n">
        <v>162</v>
      </c>
      <c r="BQ5" s="58" t="n">
        <v>159</v>
      </c>
      <c r="BR5" s="67" t="n">
        <v>131</v>
      </c>
      <c r="BS5" s="66" t="n">
        <v>126</v>
      </c>
      <c r="BT5" s="58" t="n">
        <v>142</v>
      </c>
      <c r="BU5" s="58" t="n">
        <v>190</v>
      </c>
      <c r="BV5" s="58" t="n">
        <v>133</v>
      </c>
      <c r="BW5" s="58" t="n">
        <v>136</v>
      </c>
      <c r="BX5" s="67" t="n">
        <v>150</v>
      </c>
      <c r="BY5" s="66" t="n">
        <v>132</v>
      </c>
      <c r="BZ5" s="58" t="n">
        <v>164</v>
      </c>
      <c r="CA5" s="58" t="n">
        <v>162</v>
      </c>
      <c r="CB5" s="58" t="n">
        <v>130</v>
      </c>
      <c r="CC5" s="58" t="n">
        <v>139</v>
      </c>
      <c r="CD5" s="67" t="n">
        <v>132</v>
      </c>
      <c r="CE5" s="66" t="n">
        <v>135</v>
      </c>
      <c r="CF5" s="58" t="n">
        <v>127</v>
      </c>
      <c r="CG5" s="58" t="n">
        <v>149</v>
      </c>
      <c r="CH5" s="58" t="n">
        <v>178</v>
      </c>
      <c r="CI5" s="58" t="n">
        <v>161</v>
      </c>
      <c r="CJ5" s="67" t="n">
        <v>127</v>
      </c>
      <c r="CK5" s="66" t="n">
        <v>166</v>
      </c>
      <c r="CL5" s="58" t="n">
        <v>144</v>
      </c>
      <c r="CM5" s="58" t="n">
        <v>209</v>
      </c>
      <c r="CN5" s="58" t="n">
        <v>157</v>
      </c>
      <c r="CO5" s="58" t="n">
        <v>155</v>
      </c>
      <c r="CP5" s="67" t="n">
        <v>117</v>
      </c>
      <c r="CQ5" s="66" t="n">
        <v>142</v>
      </c>
      <c r="CR5" s="58" t="n">
        <v>155</v>
      </c>
      <c r="CS5" s="58" t="n">
        <v>167</v>
      </c>
      <c r="CT5" s="58" t="n">
        <v>113</v>
      </c>
      <c r="CU5" s="58" t="n">
        <v>164</v>
      </c>
      <c r="CV5" s="67" t="n">
        <v>131</v>
      </c>
      <c r="CW5" s="66" t="n">
        <v>148</v>
      </c>
      <c r="CX5" s="58" t="n">
        <v>153</v>
      </c>
      <c r="CY5" s="58" t="n">
        <v>149</v>
      </c>
      <c r="CZ5" s="58" t="n">
        <v>135</v>
      </c>
      <c r="DA5" s="58" t="n">
        <v>134</v>
      </c>
      <c r="DB5" s="67" t="n">
        <v>182</v>
      </c>
      <c r="DC5" s="66"/>
      <c r="DD5" s="58"/>
      <c r="DE5" s="58"/>
      <c r="DF5" s="58"/>
      <c r="DG5" s="58"/>
      <c r="DH5" s="67"/>
      <c r="DI5" s="66"/>
      <c r="DJ5" s="58"/>
      <c r="DK5" s="58"/>
      <c r="DL5" s="58"/>
      <c r="DM5" s="58"/>
      <c r="DN5" s="67"/>
      <c r="DO5" s="144" t="n">
        <f aca="false">SUM(AC5:DN5)</f>
        <v>11731</v>
      </c>
      <c r="DP5" s="59" t="n">
        <f aca="false">AB5*(COUNT(AC5:DN5))</f>
        <v>0</v>
      </c>
      <c r="DQ5" s="59" t="n">
        <f aca="false">SUM(DO5:DP5)</f>
        <v>11731</v>
      </c>
      <c r="DR5" s="60" t="n">
        <f aca="false">(AVERAGE(AC5:DN5))</f>
        <v>150.397435897436</v>
      </c>
      <c r="DS5" s="68" t="str">
        <f aca="false">AA5</f>
        <v>Aleksandrs Dmitrijevs</v>
      </c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7.35" hidden="false" customHeight="false" outlineLevel="0" collapsed="false">
      <c r="A6" s="103" t="n">
        <v>3</v>
      </c>
      <c r="B6" s="55" t="s">
        <v>89</v>
      </c>
      <c r="C6" s="56" t="n">
        <v>0</v>
      </c>
      <c r="D6" s="56" t="n">
        <v>949</v>
      </c>
      <c r="E6" s="58" t="n">
        <v>1038</v>
      </c>
      <c r="F6" s="82"/>
      <c r="G6" s="58" t="n">
        <v>1040</v>
      </c>
      <c r="H6" s="58" t="n">
        <v>1021</v>
      </c>
      <c r="I6" s="58" t="n">
        <v>939</v>
      </c>
      <c r="J6" s="58" t="n">
        <v>901</v>
      </c>
      <c r="K6" s="58" t="n">
        <v>964</v>
      </c>
      <c r="L6" s="58" t="n">
        <v>1058</v>
      </c>
      <c r="M6" s="58" t="n">
        <v>932</v>
      </c>
      <c r="N6" s="58" t="n">
        <v>1071</v>
      </c>
      <c r="O6" s="58" t="n">
        <v>929</v>
      </c>
      <c r="P6" s="58" t="n">
        <v>1111</v>
      </c>
      <c r="Q6" s="58" t="n">
        <v>990</v>
      </c>
      <c r="R6" s="58" t="n">
        <v>956</v>
      </c>
      <c r="S6" s="58" t="n">
        <v>1003</v>
      </c>
      <c r="T6" s="59" t="n">
        <f aca="false">SUM(D6:S6)</f>
        <v>14902</v>
      </c>
      <c r="U6" s="59" t="n">
        <f aca="false">C6*(COUNT(D6:S6))</f>
        <v>0</v>
      </c>
      <c r="V6" s="59" t="n">
        <f aca="false">SUM(T6:U6)</f>
        <v>14902</v>
      </c>
      <c r="W6" s="104" t="n">
        <f aca="false">(AVERAGE(D6:S6)/6)</f>
        <v>165.577777777778</v>
      </c>
      <c r="X6" s="61" t="n">
        <f aca="false">DQ6</f>
        <v>14902</v>
      </c>
      <c r="Y6" s="62" t="n">
        <f aca="false">DR6</f>
        <v>165.577777777778</v>
      </c>
      <c r="Z6" s="63" t="n">
        <v>3</v>
      </c>
      <c r="AA6" s="64" t="s">
        <v>89</v>
      </c>
      <c r="AB6" s="65" t="n">
        <v>0</v>
      </c>
      <c r="AC6" s="66" t="n">
        <v>163</v>
      </c>
      <c r="AD6" s="58" t="n">
        <v>158</v>
      </c>
      <c r="AE6" s="58" t="n">
        <v>210</v>
      </c>
      <c r="AF6" s="58" t="n">
        <v>193</v>
      </c>
      <c r="AG6" s="58" t="n">
        <v>224</v>
      </c>
      <c r="AH6" s="67" t="n">
        <v>163</v>
      </c>
      <c r="AI6" s="66" t="n">
        <v>122</v>
      </c>
      <c r="AJ6" s="58" t="n">
        <v>168</v>
      </c>
      <c r="AK6" s="58" t="n">
        <v>160</v>
      </c>
      <c r="AL6" s="58" t="n">
        <v>176</v>
      </c>
      <c r="AM6" s="58" t="n">
        <v>151</v>
      </c>
      <c r="AN6" s="67" t="n">
        <v>162</v>
      </c>
      <c r="AO6" s="66" t="n">
        <v>126</v>
      </c>
      <c r="AP6" s="58" t="n">
        <v>153</v>
      </c>
      <c r="AQ6" s="58" t="n">
        <v>163</v>
      </c>
      <c r="AR6" s="58" t="n">
        <v>157</v>
      </c>
      <c r="AS6" s="58" t="n">
        <v>176</v>
      </c>
      <c r="AT6" s="67" t="n">
        <v>154</v>
      </c>
      <c r="AU6" s="66" t="n">
        <v>204</v>
      </c>
      <c r="AV6" s="58" t="n">
        <v>172</v>
      </c>
      <c r="AW6" s="58" t="n">
        <v>164</v>
      </c>
      <c r="AX6" s="58" t="n">
        <v>154</v>
      </c>
      <c r="AY6" s="58" t="n">
        <v>174</v>
      </c>
      <c r="AZ6" s="67" t="n">
        <v>172</v>
      </c>
      <c r="BA6" s="66" t="n">
        <v>120</v>
      </c>
      <c r="BB6" s="58" t="n">
        <v>139</v>
      </c>
      <c r="BC6" s="58" t="n">
        <v>126</v>
      </c>
      <c r="BD6" s="58" t="n">
        <v>160</v>
      </c>
      <c r="BE6" s="58" t="n">
        <v>178</v>
      </c>
      <c r="BF6" s="67" t="n">
        <v>178</v>
      </c>
      <c r="BG6" s="66" t="n">
        <v>145</v>
      </c>
      <c r="BH6" s="58" t="n">
        <v>148</v>
      </c>
      <c r="BI6" s="58" t="n">
        <v>136</v>
      </c>
      <c r="BJ6" s="58" t="n">
        <v>165</v>
      </c>
      <c r="BK6" s="58" t="n">
        <v>182</v>
      </c>
      <c r="BL6" s="67" t="n">
        <v>173</v>
      </c>
      <c r="BM6" s="66" t="n">
        <v>224</v>
      </c>
      <c r="BN6" s="58" t="n">
        <v>172</v>
      </c>
      <c r="BO6" s="58" t="n">
        <v>141</v>
      </c>
      <c r="BP6" s="58" t="n">
        <v>118</v>
      </c>
      <c r="BQ6" s="58" t="n">
        <v>214</v>
      </c>
      <c r="BR6" s="67" t="n">
        <v>189</v>
      </c>
      <c r="BS6" s="66" t="n">
        <v>162</v>
      </c>
      <c r="BT6" s="58" t="n">
        <v>170</v>
      </c>
      <c r="BU6" s="58" t="n">
        <v>188</v>
      </c>
      <c r="BV6" s="58" t="n">
        <v>142</v>
      </c>
      <c r="BW6" s="58" t="n">
        <v>158</v>
      </c>
      <c r="BX6" s="67" t="n">
        <v>170</v>
      </c>
      <c r="BY6" s="66" t="n">
        <v>148</v>
      </c>
      <c r="BZ6" s="58" t="n">
        <v>159</v>
      </c>
      <c r="CA6" s="58" t="n">
        <v>191</v>
      </c>
      <c r="CB6" s="58" t="n">
        <v>174</v>
      </c>
      <c r="CC6" s="58" t="n">
        <v>178</v>
      </c>
      <c r="CD6" s="67" t="n">
        <v>188</v>
      </c>
      <c r="CE6" s="66" t="n">
        <v>180</v>
      </c>
      <c r="CF6" s="58" t="n">
        <v>168</v>
      </c>
      <c r="CG6" s="58" t="n">
        <v>195</v>
      </c>
      <c r="CH6" s="58" t="n">
        <v>157</v>
      </c>
      <c r="CI6" s="58" t="n">
        <v>153</v>
      </c>
      <c r="CJ6" s="67" t="n">
        <v>168</v>
      </c>
      <c r="CK6" s="66" t="n">
        <v>174</v>
      </c>
      <c r="CL6" s="58" t="n">
        <v>181</v>
      </c>
      <c r="CM6" s="58" t="n">
        <v>142</v>
      </c>
      <c r="CN6" s="58" t="n">
        <v>154</v>
      </c>
      <c r="CO6" s="58" t="n">
        <v>173</v>
      </c>
      <c r="CP6" s="67" t="n">
        <v>179</v>
      </c>
      <c r="CQ6" s="66" t="n">
        <v>129</v>
      </c>
      <c r="CR6" s="58" t="n">
        <v>168</v>
      </c>
      <c r="CS6" s="58" t="n">
        <v>137</v>
      </c>
      <c r="CT6" s="58" t="n">
        <v>170</v>
      </c>
      <c r="CU6" s="58" t="n">
        <v>174</v>
      </c>
      <c r="CV6" s="67" t="n">
        <v>154</v>
      </c>
      <c r="CW6" s="66" t="n">
        <v>173</v>
      </c>
      <c r="CX6" s="58" t="n">
        <v>173</v>
      </c>
      <c r="CY6" s="58" t="n">
        <v>193</v>
      </c>
      <c r="CZ6" s="58" t="n">
        <v>168</v>
      </c>
      <c r="DA6" s="58" t="n">
        <v>187</v>
      </c>
      <c r="DB6" s="67" t="n">
        <v>177</v>
      </c>
      <c r="DC6" s="66" t="n">
        <v>144</v>
      </c>
      <c r="DD6" s="58" t="n">
        <v>144</v>
      </c>
      <c r="DE6" s="58" t="n">
        <v>170</v>
      </c>
      <c r="DF6" s="58" t="n">
        <v>149</v>
      </c>
      <c r="DG6" s="58" t="n">
        <v>192</v>
      </c>
      <c r="DH6" s="67" t="n">
        <v>157</v>
      </c>
      <c r="DI6" s="66" t="n">
        <v>162</v>
      </c>
      <c r="DJ6" s="58" t="n">
        <v>177</v>
      </c>
      <c r="DK6" s="58" t="n">
        <v>161</v>
      </c>
      <c r="DL6" s="58" t="n">
        <v>166</v>
      </c>
      <c r="DM6" s="58" t="n">
        <v>136</v>
      </c>
      <c r="DN6" s="67" t="n">
        <v>162</v>
      </c>
      <c r="DO6" s="144" t="n">
        <f aca="false">SUM(AC6:DN6)</f>
        <v>14902</v>
      </c>
      <c r="DP6" s="59" t="n">
        <f aca="false">AB6*(COUNT(AC6:DN6))</f>
        <v>0</v>
      </c>
      <c r="DQ6" s="59" t="n">
        <f aca="false">SUM(DO6:DP6)</f>
        <v>14902</v>
      </c>
      <c r="DR6" s="60" t="n">
        <f aca="false">(AVERAGE(AC6:DN6))</f>
        <v>165.577777777778</v>
      </c>
      <c r="DS6" s="68" t="str">
        <f aca="false">AA6</f>
        <v>Aleksandrs Perlovs</v>
      </c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7.35" hidden="false" customHeight="false" outlineLevel="0" collapsed="false">
      <c r="A7" s="63" t="n">
        <v>4</v>
      </c>
      <c r="B7" s="64" t="s">
        <v>90</v>
      </c>
      <c r="C7" s="56" t="n">
        <v>0</v>
      </c>
      <c r="D7" s="56" t="n">
        <v>983</v>
      </c>
      <c r="E7" s="58" t="n">
        <v>972</v>
      </c>
      <c r="F7" s="58" t="n">
        <v>975</v>
      </c>
      <c r="G7" s="82"/>
      <c r="H7" s="58"/>
      <c r="I7" s="58"/>
      <c r="J7" s="58" t="n">
        <v>899</v>
      </c>
      <c r="K7" s="58" t="n">
        <v>912</v>
      </c>
      <c r="L7" s="58" t="n">
        <v>1023</v>
      </c>
      <c r="M7" s="58" t="n">
        <v>873</v>
      </c>
      <c r="N7" s="58" t="n">
        <v>843</v>
      </c>
      <c r="O7" s="58" t="n">
        <v>1029</v>
      </c>
      <c r="P7" s="58" t="n">
        <v>947</v>
      </c>
      <c r="Q7" s="58"/>
      <c r="R7" s="58" t="n">
        <v>861</v>
      </c>
      <c r="S7" s="58" t="n">
        <v>1030</v>
      </c>
      <c r="T7" s="59" t="n">
        <f aca="false">SUM(D7:S7)</f>
        <v>11347</v>
      </c>
      <c r="U7" s="59" t="n">
        <f aca="false">C7*(COUNT(D7:S7))</f>
        <v>0</v>
      </c>
      <c r="V7" s="59" t="n">
        <f aca="false">SUM(T7:U7)</f>
        <v>11347</v>
      </c>
      <c r="W7" s="104" t="n">
        <f aca="false">(AVERAGE(D7:S7)/6)</f>
        <v>157.597222222222</v>
      </c>
      <c r="X7" s="61" t="n">
        <f aca="false">DQ7</f>
        <v>11347</v>
      </c>
      <c r="Y7" s="62" t="n">
        <f aca="false">DR7</f>
        <v>157.597222222222</v>
      </c>
      <c r="Z7" s="63" t="n">
        <v>4</v>
      </c>
      <c r="AA7" s="64" t="s">
        <v>90</v>
      </c>
      <c r="AB7" s="65" t="n">
        <v>0</v>
      </c>
      <c r="AC7" s="66" t="n">
        <v>141</v>
      </c>
      <c r="AD7" s="58" t="n">
        <v>173</v>
      </c>
      <c r="AE7" s="58" t="n">
        <v>137</v>
      </c>
      <c r="AF7" s="58" t="n">
        <v>178</v>
      </c>
      <c r="AG7" s="58" t="n">
        <v>150</v>
      </c>
      <c r="AH7" s="67" t="n">
        <v>193</v>
      </c>
      <c r="AI7" s="66" t="n">
        <v>174</v>
      </c>
      <c r="AJ7" s="58" t="n">
        <v>145</v>
      </c>
      <c r="AK7" s="58" t="n">
        <v>123</v>
      </c>
      <c r="AL7" s="58" t="n">
        <v>172</v>
      </c>
      <c r="AM7" s="58" t="n">
        <v>125</v>
      </c>
      <c r="AN7" s="67" t="n">
        <v>134</v>
      </c>
      <c r="AO7" s="66" t="n">
        <v>135</v>
      </c>
      <c r="AP7" s="58" t="n">
        <v>145</v>
      </c>
      <c r="AQ7" s="58" t="n">
        <v>162</v>
      </c>
      <c r="AR7" s="58" t="n">
        <v>118</v>
      </c>
      <c r="AS7" s="58" t="n">
        <v>155</v>
      </c>
      <c r="AT7" s="67" t="n">
        <v>146</v>
      </c>
      <c r="AU7" s="66" t="n">
        <v>134</v>
      </c>
      <c r="AV7" s="58" t="n">
        <v>201</v>
      </c>
      <c r="AW7" s="58" t="n">
        <v>186</v>
      </c>
      <c r="AX7" s="58" t="n">
        <v>135</v>
      </c>
      <c r="AY7" s="58" t="n">
        <v>149</v>
      </c>
      <c r="AZ7" s="67" t="n">
        <v>170</v>
      </c>
      <c r="BA7" s="66" t="n">
        <v>130</v>
      </c>
      <c r="BB7" s="58" t="n">
        <v>113</v>
      </c>
      <c r="BC7" s="58" t="n">
        <v>156</v>
      </c>
      <c r="BD7" s="58" t="n">
        <v>134</v>
      </c>
      <c r="BE7" s="58" t="n">
        <v>163</v>
      </c>
      <c r="BF7" s="67" t="n">
        <v>147</v>
      </c>
      <c r="BG7" s="66" t="n">
        <v>124</v>
      </c>
      <c r="BH7" s="58" t="n">
        <v>181</v>
      </c>
      <c r="BI7" s="58" t="n">
        <v>148</v>
      </c>
      <c r="BJ7" s="58" t="n">
        <v>146</v>
      </c>
      <c r="BK7" s="58" t="n">
        <v>164</v>
      </c>
      <c r="BL7" s="67" t="n">
        <v>149</v>
      </c>
      <c r="BM7" s="66" t="n">
        <v>192</v>
      </c>
      <c r="BN7" s="58" t="n">
        <v>191</v>
      </c>
      <c r="BO7" s="58" t="n">
        <v>185</v>
      </c>
      <c r="BP7" s="58" t="n">
        <v>129</v>
      </c>
      <c r="BQ7" s="58" t="n">
        <v>148</v>
      </c>
      <c r="BR7" s="67" t="n">
        <v>185</v>
      </c>
      <c r="BS7" s="66"/>
      <c r="BT7" s="58"/>
      <c r="BU7" s="58"/>
      <c r="BV7" s="58"/>
      <c r="BW7" s="58"/>
      <c r="BX7" s="67"/>
      <c r="BY7" s="66"/>
      <c r="BZ7" s="58"/>
      <c r="CA7" s="58"/>
      <c r="CB7" s="58"/>
      <c r="CC7" s="58"/>
      <c r="CD7" s="67"/>
      <c r="CE7" s="66" t="n">
        <v>159</v>
      </c>
      <c r="CF7" s="58" t="n">
        <v>136</v>
      </c>
      <c r="CG7" s="58" t="n">
        <v>194</v>
      </c>
      <c r="CH7" s="58" t="n">
        <v>171</v>
      </c>
      <c r="CI7" s="58" t="n">
        <v>171</v>
      </c>
      <c r="CJ7" s="67" t="n">
        <v>192</v>
      </c>
      <c r="CK7" s="66" t="n">
        <v>140</v>
      </c>
      <c r="CL7" s="58" t="n">
        <v>159</v>
      </c>
      <c r="CM7" s="58" t="n">
        <v>182</v>
      </c>
      <c r="CN7" s="58" t="n">
        <v>200</v>
      </c>
      <c r="CO7" s="58" t="n">
        <v>180</v>
      </c>
      <c r="CP7" s="67" t="n">
        <v>168</v>
      </c>
      <c r="CQ7" s="66" t="n">
        <v>166</v>
      </c>
      <c r="CR7" s="58" t="n">
        <v>145</v>
      </c>
      <c r="CS7" s="58" t="n">
        <v>150</v>
      </c>
      <c r="CT7" s="58" t="n">
        <v>134</v>
      </c>
      <c r="CU7" s="58" t="n">
        <v>163</v>
      </c>
      <c r="CV7" s="67" t="n">
        <v>141</v>
      </c>
      <c r="CW7" s="66" t="n">
        <v>138</v>
      </c>
      <c r="CX7" s="58" t="n">
        <v>173</v>
      </c>
      <c r="CY7" s="58" t="n">
        <v>172</v>
      </c>
      <c r="CZ7" s="58" t="n">
        <v>156</v>
      </c>
      <c r="DA7" s="58" t="n">
        <v>164</v>
      </c>
      <c r="DB7" s="67" t="n">
        <v>180</v>
      </c>
      <c r="DC7" s="66" t="n">
        <v>154</v>
      </c>
      <c r="DD7" s="58" t="n">
        <v>147</v>
      </c>
      <c r="DE7" s="58" t="n">
        <v>181</v>
      </c>
      <c r="DF7" s="58" t="n">
        <v>207</v>
      </c>
      <c r="DG7" s="58" t="n">
        <v>121</v>
      </c>
      <c r="DH7" s="67" t="n">
        <v>137</v>
      </c>
      <c r="DI7" s="66"/>
      <c r="DJ7" s="58"/>
      <c r="DK7" s="58"/>
      <c r="DL7" s="58"/>
      <c r="DM7" s="58"/>
      <c r="DN7" s="67"/>
      <c r="DO7" s="144" t="n">
        <f aca="false">SUM(AC7:DN7)</f>
        <v>11347</v>
      </c>
      <c r="DP7" s="59" t="n">
        <f aca="false">AB7*(COUNT(AC7:DN7))</f>
        <v>0</v>
      </c>
      <c r="DQ7" s="59" t="n">
        <f aca="false">SUM(DO7:DP7)</f>
        <v>11347</v>
      </c>
      <c r="DR7" s="60" t="n">
        <f aca="false">(AVERAGE(AC7:DN7))</f>
        <v>157.597222222222</v>
      </c>
      <c r="DS7" s="68" t="str">
        <f aca="false">AA7</f>
        <v>Arkadijs Timčenko</v>
      </c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7.35" hidden="false" customHeight="false" outlineLevel="0" collapsed="false">
      <c r="A8" s="63" t="n">
        <v>5</v>
      </c>
      <c r="B8" s="64" t="s">
        <v>91</v>
      </c>
      <c r="C8" s="56" t="n">
        <v>0</v>
      </c>
      <c r="D8" s="56" t="n">
        <v>1021</v>
      </c>
      <c r="E8" s="58" t="n">
        <v>1005</v>
      </c>
      <c r="F8" s="58" t="n">
        <v>1072</v>
      </c>
      <c r="G8" s="58"/>
      <c r="H8" s="82"/>
      <c r="I8" s="58" t="n">
        <v>969</v>
      </c>
      <c r="J8" s="58" t="n">
        <v>1112</v>
      </c>
      <c r="K8" s="58" t="n">
        <v>1035</v>
      </c>
      <c r="L8" s="58" t="n">
        <f aca="false">170+161+149+117+149+191+48</f>
        <v>985</v>
      </c>
      <c r="M8" s="58" t="n">
        <v>956</v>
      </c>
      <c r="N8" s="58" t="n">
        <v>1080</v>
      </c>
      <c r="O8" s="58"/>
      <c r="P8" s="58" t="n">
        <v>1207</v>
      </c>
      <c r="Q8" s="58" t="n">
        <v>1004</v>
      </c>
      <c r="R8" s="58" t="n">
        <v>979</v>
      </c>
      <c r="S8" s="58" t="n">
        <v>1096</v>
      </c>
      <c r="T8" s="59" t="n">
        <f aca="false">SUM(D8:S8)</f>
        <v>13521</v>
      </c>
      <c r="U8" s="59" t="n">
        <f aca="false">C8*(COUNT(D8:S8))</f>
        <v>0</v>
      </c>
      <c r="V8" s="59" t="n">
        <f aca="false">SUM(T8:U8)</f>
        <v>13521</v>
      </c>
      <c r="W8" s="104" t="n">
        <f aca="false">(AVERAGE(D8:S8)/6)</f>
        <v>173.346153846154</v>
      </c>
      <c r="X8" s="61" t="n">
        <f aca="false">DQ8</f>
        <v>13521</v>
      </c>
      <c r="Y8" s="62" t="n">
        <f aca="false">DR8</f>
        <v>165.346153846154</v>
      </c>
      <c r="Z8" s="63" t="n">
        <v>5</v>
      </c>
      <c r="AA8" s="64" t="s">
        <v>91</v>
      </c>
      <c r="AB8" s="65" t="n">
        <v>8</v>
      </c>
      <c r="AC8" s="66" t="n">
        <v>140</v>
      </c>
      <c r="AD8" s="58" t="n">
        <v>192</v>
      </c>
      <c r="AE8" s="58" t="n">
        <v>191</v>
      </c>
      <c r="AF8" s="58" t="n">
        <v>124</v>
      </c>
      <c r="AG8" s="58" t="n">
        <v>128</v>
      </c>
      <c r="AH8" s="67" t="n">
        <v>181</v>
      </c>
      <c r="AI8" s="66" t="n">
        <v>218</v>
      </c>
      <c r="AJ8" s="58" t="n">
        <v>165</v>
      </c>
      <c r="AK8" s="58" t="n">
        <v>207</v>
      </c>
      <c r="AL8" s="58" t="n">
        <v>201</v>
      </c>
      <c r="AM8" s="58" t="n">
        <v>100</v>
      </c>
      <c r="AN8" s="67" t="n">
        <v>173</v>
      </c>
      <c r="AO8" s="66" t="n">
        <v>224</v>
      </c>
      <c r="AP8" s="58" t="n">
        <v>124</v>
      </c>
      <c r="AQ8" s="58" t="n">
        <v>107</v>
      </c>
      <c r="AR8" s="58" t="n">
        <v>139</v>
      </c>
      <c r="AS8" s="58" t="n">
        <v>204</v>
      </c>
      <c r="AT8" s="67" t="n">
        <v>175</v>
      </c>
      <c r="AU8" s="66" t="n">
        <v>170</v>
      </c>
      <c r="AV8" s="58" t="n">
        <v>161</v>
      </c>
      <c r="AW8" s="58" t="n">
        <v>149</v>
      </c>
      <c r="AX8" s="58" t="n">
        <v>117</v>
      </c>
      <c r="AY8" s="58" t="n">
        <v>149</v>
      </c>
      <c r="AZ8" s="67" t="n">
        <v>191</v>
      </c>
      <c r="BA8" s="66" t="n">
        <v>197</v>
      </c>
      <c r="BB8" s="58" t="n">
        <v>181</v>
      </c>
      <c r="BC8" s="58" t="n">
        <v>210</v>
      </c>
      <c r="BD8" s="58" t="n">
        <v>135</v>
      </c>
      <c r="BE8" s="58" t="n">
        <v>203</v>
      </c>
      <c r="BF8" s="67" t="n">
        <v>233</v>
      </c>
      <c r="BG8" s="66" t="n">
        <v>145</v>
      </c>
      <c r="BH8" s="58" t="n">
        <v>143</v>
      </c>
      <c r="BI8" s="58" t="n">
        <v>174</v>
      </c>
      <c r="BJ8" s="58" t="n">
        <v>110</v>
      </c>
      <c r="BK8" s="58" t="n">
        <v>222</v>
      </c>
      <c r="BL8" s="67" t="n">
        <v>127</v>
      </c>
      <c r="BM8" s="66"/>
      <c r="BN8" s="58"/>
      <c r="BO8" s="58"/>
      <c r="BP8" s="58"/>
      <c r="BQ8" s="58"/>
      <c r="BR8" s="67"/>
      <c r="BS8" s="66"/>
      <c r="BT8" s="58"/>
      <c r="BU8" s="58"/>
      <c r="BV8" s="58"/>
      <c r="BW8" s="58"/>
      <c r="BX8" s="67"/>
      <c r="BY8" s="66" t="n">
        <v>143</v>
      </c>
      <c r="BZ8" s="58" t="n">
        <v>150</v>
      </c>
      <c r="CA8" s="58" t="n">
        <v>160</v>
      </c>
      <c r="CB8" s="58" t="n">
        <v>167</v>
      </c>
      <c r="CC8" s="58" t="n">
        <v>242</v>
      </c>
      <c r="CD8" s="67" t="n">
        <v>186</v>
      </c>
      <c r="CE8" s="66" t="n">
        <v>139</v>
      </c>
      <c r="CF8" s="58" t="n">
        <v>167</v>
      </c>
      <c r="CG8" s="58" t="n">
        <v>153</v>
      </c>
      <c r="CH8" s="58" t="n">
        <v>140</v>
      </c>
      <c r="CI8" s="58" t="n">
        <v>269</v>
      </c>
      <c r="CJ8" s="67" t="n">
        <v>156</v>
      </c>
      <c r="CK8" s="66" t="n">
        <v>125</v>
      </c>
      <c r="CL8" s="58" t="n">
        <v>200</v>
      </c>
      <c r="CM8" s="58" t="n">
        <v>163</v>
      </c>
      <c r="CN8" s="58" t="n">
        <v>193</v>
      </c>
      <c r="CO8" s="58" t="n">
        <v>126</v>
      </c>
      <c r="CP8" s="67" t="n">
        <v>150</v>
      </c>
      <c r="CQ8" s="66" t="n">
        <v>174</v>
      </c>
      <c r="CR8" s="58" t="n">
        <v>154</v>
      </c>
      <c r="CS8" s="58" t="n">
        <v>175</v>
      </c>
      <c r="CT8" s="58" t="n">
        <v>193</v>
      </c>
      <c r="CU8" s="58" t="n">
        <v>123</v>
      </c>
      <c r="CV8" s="67" t="n">
        <v>213</v>
      </c>
      <c r="CW8" s="66" t="n">
        <v>154</v>
      </c>
      <c r="CX8" s="58" t="n">
        <v>153</v>
      </c>
      <c r="CY8" s="58" t="n">
        <v>179</v>
      </c>
      <c r="CZ8" s="58" t="n">
        <v>138</v>
      </c>
      <c r="DA8" s="58" t="n">
        <v>212</v>
      </c>
      <c r="DB8" s="67" t="n">
        <v>151</v>
      </c>
      <c r="DC8" s="66" t="n">
        <v>139</v>
      </c>
      <c r="DD8" s="58" t="n">
        <v>178</v>
      </c>
      <c r="DE8" s="58" t="n">
        <v>117</v>
      </c>
      <c r="DF8" s="58" t="n">
        <v>185</v>
      </c>
      <c r="DG8" s="58" t="n">
        <v>167</v>
      </c>
      <c r="DH8" s="67" t="n">
        <v>122</v>
      </c>
      <c r="DI8" s="66" t="n">
        <v>150</v>
      </c>
      <c r="DJ8" s="58" t="n">
        <v>160</v>
      </c>
      <c r="DK8" s="58" t="n">
        <v>148</v>
      </c>
      <c r="DL8" s="58" t="n">
        <v>146</v>
      </c>
      <c r="DM8" s="58" t="n">
        <v>146</v>
      </c>
      <c r="DN8" s="67" t="n">
        <v>181</v>
      </c>
      <c r="DO8" s="144" t="n">
        <f aca="false">SUM(AC8:DN8)</f>
        <v>12897</v>
      </c>
      <c r="DP8" s="59" t="n">
        <f aca="false">AB8*(COUNT(AC8:DN8))</f>
        <v>624</v>
      </c>
      <c r="DQ8" s="59" t="n">
        <f aca="false">SUM(DO8:DP8)</f>
        <v>13521</v>
      </c>
      <c r="DR8" s="60" t="n">
        <f aca="false">(AVERAGE(AC8:DN8))</f>
        <v>165.346153846154</v>
      </c>
      <c r="DS8" s="68" t="str">
        <f aca="false">AA8</f>
        <v>Daniels Bambals</v>
      </c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7.35" hidden="false" customHeight="false" outlineLevel="0" collapsed="false">
      <c r="A9" s="63" t="n">
        <v>6</v>
      </c>
      <c r="B9" s="64" t="s">
        <v>92</v>
      </c>
      <c r="C9" s="56" t="n">
        <v>0</v>
      </c>
      <c r="D9" s="56" t="n">
        <v>957</v>
      </c>
      <c r="E9" s="58" t="n">
        <v>894</v>
      </c>
      <c r="F9" s="58" t="n">
        <v>945</v>
      </c>
      <c r="G9" s="58"/>
      <c r="H9" s="58" t="n">
        <v>989</v>
      </c>
      <c r="I9" s="82"/>
      <c r="J9" s="106"/>
      <c r="K9" s="58" t="n">
        <v>1027</v>
      </c>
      <c r="L9" s="58" t="n">
        <v>912</v>
      </c>
      <c r="M9" s="58" t="n">
        <v>884</v>
      </c>
      <c r="N9" s="58" t="n">
        <v>963</v>
      </c>
      <c r="O9" s="58" t="n">
        <v>957</v>
      </c>
      <c r="P9" s="106"/>
      <c r="Q9" s="58" t="n">
        <v>885</v>
      </c>
      <c r="R9" s="58" t="n">
        <v>905</v>
      </c>
      <c r="S9" s="58" t="n">
        <v>984</v>
      </c>
      <c r="T9" s="59" t="n">
        <f aca="false">SUM(D9:S9)</f>
        <v>11302</v>
      </c>
      <c r="U9" s="59" t="n">
        <f aca="false">C9*(COUNT(D9:S9))</f>
        <v>0</v>
      </c>
      <c r="V9" s="59" t="n">
        <f aca="false">SUM(T9:U9)</f>
        <v>11302</v>
      </c>
      <c r="W9" s="104" t="n">
        <f aca="false">(AVERAGE(D9:S9)/6)</f>
        <v>156.972222222222</v>
      </c>
      <c r="X9" s="61" t="n">
        <f aca="false">DQ9</f>
        <v>11302</v>
      </c>
      <c r="Y9" s="62" t="n">
        <f aca="false">DR9</f>
        <v>156.972222222222</v>
      </c>
      <c r="Z9" s="63" t="n">
        <v>6</v>
      </c>
      <c r="AA9" s="64" t="s">
        <v>92</v>
      </c>
      <c r="AB9" s="65" t="n">
        <v>0</v>
      </c>
      <c r="AC9" s="66" t="n">
        <v>132</v>
      </c>
      <c r="AD9" s="58" t="n">
        <v>182</v>
      </c>
      <c r="AE9" s="58" t="n">
        <v>146</v>
      </c>
      <c r="AF9" s="58" t="n">
        <v>155</v>
      </c>
      <c r="AG9" s="58" t="n">
        <v>158</v>
      </c>
      <c r="AH9" s="67" t="n">
        <v>132</v>
      </c>
      <c r="AI9" s="66" t="n">
        <v>133</v>
      </c>
      <c r="AJ9" s="58" t="n">
        <v>169</v>
      </c>
      <c r="AK9" s="58" t="n">
        <v>176</v>
      </c>
      <c r="AL9" s="58" t="n">
        <v>153</v>
      </c>
      <c r="AM9" s="58" t="n">
        <v>171</v>
      </c>
      <c r="AN9" s="67" t="n">
        <v>143</v>
      </c>
      <c r="AO9" s="66" t="n">
        <v>130</v>
      </c>
      <c r="AP9" s="58" t="n">
        <v>158</v>
      </c>
      <c r="AQ9" s="58" t="n">
        <v>187</v>
      </c>
      <c r="AR9" s="58" t="n">
        <v>146</v>
      </c>
      <c r="AS9" s="58" t="n">
        <v>139</v>
      </c>
      <c r="AT9" s="67" t="n">
        <v>134</v>
      </c>
      <c r="AU9" s="66" t="n">
        <v>110</v>
      </c>
      <c r="AV9" s="58" t="n">
        <v>147</v>
      </c>
      <c r="AW9" s="58" t="n">
        <v>176</v>
      </c>
      <c r="AX9" s="58" t="n">
        <v>142</v>
      </c>
      <c r="AY9" s="58" t="n">
        <v>133</v>
      </c>
      <c r="AZ9" s="67" t="n">
        <v>176</v>
      </c>
      <c r="BA9" s="66" t="n">
        <v>164</v>
      </c>
      <c r="BB9" s="58" t="n">
        <v>165</v>
      </c>
      <c r="BC9" s="58" t="n">
        <v>159</v>
      </c>
      <c r="BD9" s="58" t="n">
        <v>156</v>
      </c>
      <c r="BE9" s="58" t="n">
        <v>149</v>
      </c>
      <c r="BF9" s="67" t="n">
        <v>191</v>
      </c>
      <c r="BG9" s="66" t="n">
        <v>164</v>
      </c>
      <c r="BH9" s="58" t="n">
        <v>144</v>
      </c>
      <c r="BI9" s="58" t="n">
        <v>182</v>
      </c>
      <c r="BJ9" s="58" t="n">
        <v>174</v>
      </c>
      <c r="BK9" s="58" t="n">
        <v>158</v>
      </c>
      <c r="BL9" s="67" t="n">
        <v>167</v>
      </c>
      <c r="BM9" s="66" t="n">
        <v>157</v>
      </c>
      <c r="BN9" s="58" t="n">
        <v>147</v>
      </c>
      <c r="BO9" s="58" t="n">
        <v>156</v>
      </c>
      <c r="BP9" s="58" t="n">
        <v>139</v>
      </c>
      <c r="BQ9" s="58" t="n">
        <v>149</v>
      </c>
      <c r="BR9" s="67" t="n">
        <v>215</v>
      </c>
      <c r="BS9" s="66" t="n">
        <v>161</v>
      </c>
      <c r="BT9" s="58" t="n">
        <v>150</v>
      </c>
      <c r="BU9" s="58" t="n">
        <v>184</v>
      </c>
      <c r="BV9" s="58" t="n">
        <v>158</v>
      </c>
      <c r="BW9" s="58" t="n">
        <v>181</v>
      </c>
      <c r="BX9" s="67" t="n">
        <v>193</v>
      </c>
      <c r="BY9" s="66" t="n">
        <v>149</v>
      </c>
      <c r="BZ9" s="58" t="n">
        <v>122</v>
      </c>
      <c r="CA9" s="58" t="n">
        <v>176</v>
      </c>
      <c r="CB9" s="58" t="n">
        <v>163</v>
      </c>
      <c r="CC9" s="58" t="n">
        <v>167</v>
      </c>
      <c r="CD9" s="67" t="n">
        <v>180</v>
      </c>
      <c r="CE9" s="107"/>
      <c r="CF9" s="106"/>
      <c r="CG9" s="106"/>
      <c r="CH9" s="106"/>
      <c r="CI9" s="106"/>
      <c r="CJ9" s="108"/>
      <c r="CK9" s="107"/>
      <c r="CL9" s="106"/>
      <c r="CM9" s="106"/>
      <c r="CN9" s="106"/>
      <c r="CO9" s="106"/>
      <c r="CP9" s="108"/>
      <c r="CQ9" s="66" t="n">
        <v>148</v>
      </c>
      <c r="CR9" s="58" t="n">
        <v>165</v>
      </c>
      <c r="CS9" s="58" t="n">
        <v>175</v>
      </c>
      <c r="CT9" s="58" t="n">
        <v>151</v>
      </c>
      <c r="CU9" s="58" t="n">
        <v>128</v>
      </c>
      <c r="CV9" s="67" t="n">
        <v>145</v>
      </c>
      <c r="CW9" s="66" t="n">
        <v>161</v>
      </c>
      <c r="CX9" s="58" t="n">
        <v>137</v>
      </c>
      <c r="CY9" s="58" t="n">
        <v>178</v>
      </c>
      <c r="CZ9" s="58" t="n">
        <v>131</v>
      </c>
      <c r="DA9" s="58" t="n">
        <v>133</v>
      </c>
      <c r="DB9" s="67" t="n">
        <v>145</v>
      </c>
      <c r="DC9" s="66" t="n">
        <v>136</v>
      </c>
      <c r="DD9" s="58" t="n">
        <v>122</v>
      </c>
      <c r="DE9" s="58" t="n">
        <v>166</v>
      </c>
      <c r="DF9" s="58" t="n">
        <v>188</v>
      </c>
      <c r="DG9" s="58" t="n">
        <v>164</v>
      </c>
      <c r="DH9" s="67" t="n">
        <v>181</v>
      </c>
      <c r="DI9" s="66"/>
      <c r="DJ9" s="58"/>
      <c r="DK9" s="58"/>
      <c r="DL9" s="58"/>
      <c r="DM9" s="58"/>
      <c r="DN9" s="67"/>
      <c r="DO9" s="144" t="n">
        <f aca="false">SUM(AC9:DN9)</f>
        <v>11302</v>
      </c>
      <c r="DP9" s="59" t="n">
        <f aca="false">AB9*(COUNT(AC9:DN9))</f>
        <v>0</v>
      </c>
      <c r="DQ9" s="59" t="n">
        <f aca="false">SUM(DO9:DP9)</f>
        <v>11302</v>
      </c>
      <c r="DR9" s="60" t="n">
        <f aca="false">(AVERAGE(AC9:DN9))</f>
        <v>156.972222222222</v>
      </c>
      <c r="DS9" s="68" t="str">
        <f aca="false">AA9</f>
        <v>Edgars Kobiļuks</v>
      </c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7.35" hidden="false" customHeight="false" outlineLevel="0" collapsed="false">
      <c r="A10" s="63" t="n">
        <v>7</v>
      </c>
      <c r="B10" s="64" t="s">
        <v>93</v>
      </c>
      <c r="C10" s="56" t="n">
        <v>0</v>
      </c>
      <c r="D10" s="56" t="n">
        <v>886</v>
      </c>
      <c r="E10" s="58" t="n">
        <v>904</v>
      </c>
      <c r="F10" s="58" t="n">
        <v>861</v>
      </c>
      <c r="G10" s="58" t="n">
        <v>899</v>
      </c>
      <c r="H10" s="58" t="n">
        <v>1033</v>
      </c>
      <c r="I10" s="58" t="n">
        <v>818</v>
      </c>
      <c r="J10" s="82"/>
      <c r="K10" s="58" t="n">
        <v>820</v>
      </c>
      <c r="L10" s="58" t="n">
        <v>926</v>
      </c>
      <c r="M10" s="58"/>
      <c r="N10" s="58" t="n">
        <v>1031</v>
      </c>
      <c r="O10" s="58"/>
      <c r="P10" s="58" t="n">
        <v>915</v>
      </c>
      <c r="Q10" s="58" t="n">
        <v>828</v>
      </c>
      <c r="R10" s="58" t="n">
        <v>879</v>
      </c>
      <c r="S10" s="58" t="n">
        <v>816</v>
      </c>
      <c r="T10" s="59" t="n">
        <f aca="false">SUM(D10:S10)</f>
        <v>11616</v>
      </c>
      <c r="U10" s="59" t="n">
        <f aca="false">C10*(COUNT(D10:S10))</f>
        <v>0</v>
      </c>
      <c r="V10" s="59" t="n">
        <f aca="false">SUM(T10:U10)</f>
        <v>11616</v>
      </c>
      <c r="W10" s="104" t="n">
        <f aca="false">(AVERAGE(D10:S10)/6)</f>
        <v>148.923076923077</v>
      </c>
      <c r="X10" s="61" t="n">
        <f aca="false">DQ10</f>
        <v>11616</v>
      </c>
      <c r="Y10" s="62" t="n">
        <f aca="false">DR10</f>
        <v>148.923076923077</v>
      </c>
      <c r="Z10" s="63" t="n">
        <v>7</v>
      </c>
      <c r="AA10" s="64" t="s">
        <v>93</v>
      </c>
      <c r="AB10" s="65" t="n">
        <v>0</v>
      </c>
      <c r="AC10" s="66" t="n">
        <v>131</v>
      </c>
      <c r="AD10" s="58" t="n">
        <v>170</v>
      </c>
      <c r="AE10" s="58" t="n">
        <v>102</v>
      </c>
      <c r="AF10" s="58" t="n">
        <v>140</v>
      </c>
      <c r="AG10" s="58" t="n">
        <v>153</v>
      </c>
      <c r="AH10" s="67" t="n">
        <v>120</v>
      </c>
      <c r="AI10" s="66" t="n">
        <v>160</v>
      </c>
      <c r="AJ10" s="58" t="n">
        <v>182</v>
      </c>
      <c r="AK10" s="58" t="n">
        <v>165</v>
      </c>
      <c r="AL10" s="58" t="n">
        <v>184</v>
      </c>
      <c r="AM10" s="58" t="n">
        <v>163</v>
      </c>
      <c r="AN10" s="67" t="n">
        <v>179</v>
      </c>
      <c r="AO10" s="66" t="n">
        <v>168</v>
      </c>
      <c r="AP10" s="58" t="n">
        <v>185</v>
      </c>
      <c r="AQ10" s="58" t="n">
        <v>156</v>
      </c>
      <c r="AR10" s="58" t="n">
        <v>168</v>
      </c>
      <c r="AS10" s="58" t="n">
        <v>180</v>
      </c>
      <c r="AT10" s="67" t="n">
        <v>174</v>
      </c>
      <c r="AU10" s="66" t="n">
        <v>161</v>
      </c>
      <c r="AV10" s="58" t="n">
        <v>137</v>
      </c>
      <c r="AW10" s="58" t="n">
        <v>138</v>
      </c>
      <c r="AX10" s="58" t="n">
        <v>119</v>
      </c>
      <c r="AY10" s="58" t="n">
        <v>133</v>
      </c>
      <c r="AZ10" s="67" t="n">
        <v>132</v>
      </c>
      <c r="BA10" s="66" t="n">
        <v>143</v>
      </c>
      <c r="BB10" s="58" t="n">
        <v>143</v>
      </c>
      <c r="BC10" s="58" t="n">
        <v>150</v>
      </c>
      <c r="BD10" s="58" t="n">
        <v>150</v>
      </c>
      <c r="BE10" s="58" t="n">
        <v>128</v>
      </c>
      <c r="BF10" s="67" t="n">
        <v>147</v>
      </c>
      <c r="BG10" s="66" t="n">
        <v>154</v>
      </c>
      <c r="BH10" s="58" t="n">
        <v>158</v>
      </c>
      <c r="BI10" s="58" t="n">
        <v>159</v>
      </c>
      <c r="BJ10" s="58" t="n">
        <v>179</v>
      </c>
      <c r="BK10" s="58" t="n">
        <v>123</v>
      </c>
      <c r="BL10" s="67" t="n">
        <v>131</v>
      </c>
      <c r="BM10" s="66"/>
      <c r="BN10" s="58"/>
      <c r="BO10" s="58"/>
      <c r="BP10" s="58"/>
      <c r="BQ10" s="58"/>
      <c r="BR10" s="67"/>
      <c r="BS10" s="66" t="n">
        <v>141</v>
      </c>
      <c r="BT10" s="58" t="n">
        <v>145</v>
      </c>
      <c r="BU10" s="58" t="n">
        <v>177</v>
      </c>
      <c r="BV10" s="58" t="n">
        <v>174</v>
      </c>
      <c r="BW10" s="58" t="n">
        <v>127</v>
      </c>
      <c r="BX10" s="67" t="n">
        <v>115</v>
      </c>
      <c r="BY10" s="66" t="n">
        <v>152</v>
      </c>
      <c r="BZ10" s="58" t="n">
        <v>150</v>
      </c>
      <c r="CA10" s="58" t="n">
        <v>155</v>
      </c>
      <c r="CB10" s="58" t="n">
        <v>144</v>
      </c>
      <c r="CC10" s="58" t="n">
        <v>165</v>
      </c>
      <c r="CD10" s="67" t="n">
        <v>149</v>
      </c>
      <c r="CE10" s="66" t="n">
        <v>113</v>
      </c>
      <c r="CF10" s="58" t="n">
        <v>129</v>
      </c>
      <c r="CG10" s="58" t="n">
        <v>170</v>
      </c>
      <c r="CH10" s="58" t="n">
        <v>160</v>
      </c>
      <c r="CI10" s="58" t="n">
        <v>145</v>
      </c>
      <c r="CJ10" s="67" t="n">
        <v>101</v>
      </c>
      <c r="CK10" s="66" t="n">
        <v>163</v>
      </c>
      <c r="CL10" s="58" t="n">
        <v>182</v>
      </c>
      <c r="CM10" s="58" t="n">
        <v>141</v>
      </c>
      <c r="CN10" s="58" t="n">
        <v>148</v>
      </c>
      <c r="CO10" s="58" t="n">
        <v>124</v>
      </c>
      <c r="CP10" s="67" t="n">
        <v>128</v>
      </c>
      <c r="CQ10" s="66" t="n">
        <v>109</v>
      </c>
      <c r="CR10" s="58" t="n">
        <v>152</v>
      </c>
      <c r="CS10" s="58" t="n">
        <v>183</v>
      </c>
      <c r="CT10" s="58" t="n">
        <v>124</v>
      </c>
      <c r="CU10" s="58" t="n">
        <v>177</v>
      </c>
      <c r="CV10" s="67" t="n">
        <v>181</v>
      </c>
      <c r="CW10" s="66" t="n">
        <v>139</v>
      </c>
      <c r="CX10" s="58" t="n">
        <v>136</v>
      </c>
      <c r="CY10" s="58" t="n">
        <v>154</v>
      </c>
      <c r="CZ10" s="58" t="n">
        <v>151</v>
      </c>
      <c r="DA10" s="58" t="n">
        <v>134</v>
      </c>
      <c r="DB10" s="67" t="n">
        <v>114</v>
      </c>
      <c r="DC10" s="66" t="n">
        <v>163</v>
      </c>
      <c r="DD10" s="58" t="n">
        <v>122</v>
      </c>
      <c r="DE10" s="58" t="n">
        <v>132</v>
      </c>
      <c r="DF10" s="58" t="n">
        <v>165</v>
      </c>
      <c r="DG10" s="58" t="n">
        <v>200</v>
      </c>
      <c r="DH10" s="67" t="n">
        <v>117</v>
      </c>
      <c r="DI10" s="66"/>
      <c r="DJ10" s="58"/>
      <c r="DK10" s="58"/>
      <c r="DL10" s="58"/>
      <c r="DM10" s="58"/>
      <c r="DN10" s="67"/>
      <c r="DO10" s="144" t="n">
        <f aca="false">SUM(AC10:DN10)</f>
        <v>11616</v>
      </c>
      <c r="DP10" s="59" t="n">
        <f aca="false">AB10*(COUNT(AC10:DN10))</f>
        <v>0</v>
      </c>
      <c r="DQ10" s="59" t="n">
        <f aca="false">SUM(DO10:DP10)</f>
        <v>11616</v>
      </c>
      <c r="DR10" s="60" t="n">
        <f aca="false">(AVERAGE(AC10:DN10))</f>
        <v>148.923076923077</v>
      </c>
      <c r="DS10" s="68" t="str">
        <f aca="false">AA10</f>
        <v>Edgars Cimdiņš</v>
      </c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7.35" hidden="false" customHeight="false" outlineLevel="0" collapsed="false">
      <c r="A11" s="63" t="n">
        <v>8</v>
      </c>
      <c r="B11" s="64" t="s">
        <v>94</v>
      </c>
      <c r="C11" s="56" t="n">
        <v>0</v>
      </c>
      <c r="D11" s="56" t="n">
        <v>878</v>
      </c>
      <c r="E11" s="58"/>
      <c r="F11" s="58" t="n">
        <v>760</v>
      </c>
      <c r="G11" s="58" t="n">
        <v>896</v>
      </c>
      <c r="H11" s="58" t="n">
        <v>893</v>
      </c>
      <c r="I11" s="58" t="n">
        <v>888</v>
      </c>
      <c r="J11" s="58" t="n">
        <v>792</v>
      </c>
      <c r="K11" s="82"/>
      <c r="L11" s="58" t="n">
        <v>916</v>
      </c>
      <c r="M11" s="58" t="n">
        <v>729</v>
      </c>
      <c r="N11" s="58" t="n">
        <v>787</v>
      </c>
      <c r="O11" s="58" t="n">
        <v>862</v>
      </c>
      <c r="P11" s="58" t="n">
        <v>844</v>
      </c>
      <c r="Q11" s="58" t="n">
        <v>824</v>
      </c>
      <c r="R11" s="58" t="n">
        <v>827</v>
      </c>
      <c r="S11" s="58"/>
      <c r="T11" s="59" t="n">
        <f aca="false">SUM(D11:S11)</f>
        <v>10896</v>
      </c>
      <c r="U11" s="59" t="n">
        <f aca="false">C11*(COUNT(D11:S11))</f>
        <v>0</v>
      </c>
      <c r="V11" s="59" t="n">
        <f aca="false">SUM(T11:U11)</f>
        <v>10896</v>
      </c>
      <c r="W11" s="104" t="n">
        <f aca="false">(AVERAGE(D11:S11)/6)</f>
        <v>139.692307692308</v>
      </c>
      <c r="X11" s="61" t="n">
        <f aca="false">DQ11</f>
        <v>10896</v>
      </c>
      <c r="Y11" s="62" t="n">
        <f aca="false">DR11</f>
        <v>139.692307692308</v>
      </c>
      <c r="Z11" s="63" t="n">
        <v>8</v>
      </c>
      <c r="AA11" s="64" t="s">
        <v>94</v>
      </c>
      <c r="AB11" s="65" t="n">
        <v>0</v>
      </c>
      <c r="AC11" s="66" t="n">
        <v>144</v>
      </c>
      <c r="AD11" s="58" t="n">
        <v>148</v>
      </c>
      <c r="AE11" s="58" t="n">
        <v>118</v>
      </c>
      <c r="AF11" s="58" t="n">
        <v>197</v>
      </c>
      <c r="AG11" s="58" t="n">
        <v>135</v>
      </c>
      <c r="AH11" s="67" t="n">
        <v>136</v>
      </c>
      <c r="AI11" s="66" t="n">
        <v>189</v>
      </c>
      <c r="AJ11" s="58" t="n">
        <v>137</v>
      </c>
      <c r="AK11" s="58" t="n">
        <v>156</v>
      </c>
      <c r="AL11" s="58" t="n">
        <v>121</v>
      </c>
      <c r="AM11" s="58" t="n">
        <v>138</v>
      </c>
      <c r="AN11" s="67" t="n">
        <v>175</v>
      </c>
      <c r="AO11" s="66" t="n">
        <v>123</v>
      </c>
      <c r="AP11" s="58" t="n">
        <v>156</v>
      </c>
      <c r="AQ11" s="58" t="n">
        <v>145</v>
      </c>
      <c r="AR11" s="58" t="n">
        <v>97</v>
      </c>
      <c r="AS11" s="58" t="n">
        <v>144</v>
      </c>
      <c r="AT11" s="67" t="n">
        <v>159</v>
      </c>
      <c r="AU11" s="66" t="n">
        <v>139</v>
      </c>
      <c r="AV11" s="58" t="n">
        <v>149</v>
      </c>
      <c r="AW11" s="58" t="n">
        <v>112</v>
      </c>
      <c r="AX11" s="58" t="n">
        <v>112</v>
      </c>
      <c r="AY11" s="58" t="n">
        <v>124</v>
      </c>
      <c r="AZ11" s="67" t="n">
        <v>156</v>
      </c>
      <c r="BA11" s="66" t="n">
        <v>181</v>
      </c>
      <c r="BB11" s="58" t="n">
        <v>124</v>
      </c>
      <c r="BC11" s="58" t="n">
        <v>132</v>
      </c>
      <c r="BD11" s="58" t="n">
        <v>133</v>
      </c>
      <c r="BE11" s="58" t="n">
        <v>168</v>
      </c>
      <c r="BF11" s="67" t="n">
        <v>124</v>
      </c>
      <c r="BG11" s="66" t="n">
        <v>123</v>
      </c>
      <c r="BH11" s="58" t="n">
        <v>233</v>
      </c>
      <c r="BI11" s="58" t="n">
        <v>164</v>
      </c>
      <c r="BJ11" s="58" t="n">
        <v>119</v>
      </c>
      <c r="BK11" s="58" t="n">
        <v>125</v>
      </c>
      <c r="BL11" s="67" t="n">
        <v>132</v>
      </c>
      <c r="BM11" s="66" t="n">
        <v>152</v>
      </c>
      <c r="BN11" s="58" t="n">
        <v>93</v>
      </c>
      <c r="BO11" s="58" t="n">
        <v>121</v>
      </c>
      <c r="BP11" s="58" t="n">
        <v>148</v>
      </c>
      <c r="BQ11" s="58" t="n">
        <v>120</v>
      </c>
      <c r="BR11" s="67" t="n">
        <v>210</v>
      </c>
      <c r="BS11" s="66" t="n">
        <v>130</v>
      </c>
      <c r="BT11" s="58" t="n">
        <v>152</v>
      </c>
      <c r="BU11" s="58" t="n">
        <v>126</v>
      </c>
      <c r="BV11" s="58" t="n">
        <v>168</v>
      </c>
      <c r="BW11" s="58" t="n">
        <v>151</v>
      </c>
      <c r="BX11" s="67" t="n">
        <v>161</v>
      </c>
      <c r="BY11" s="66" t="n">
        <v>127</v>
      </c>
      <c r="BZ11" s="58" t="n">
        <v>135</v>
      </c>
      <c r="CA11" s="58" t="n">
        <v>118</v>
      </c>
      <c r="CB11" s="58" t="n">
        <v>112</v>
      </c>
      <c r="CC11" s="58" t="n">
        <v>165</v>
      </c>
      <c r="CD11" s="67" t="n">
        <v>130</v>
      </c>
      <c r="CE11" s="66" t="n">
        <v>98</v>
      </c>
      <c r="CF11" s="58" t="n">
        <v>122</v>
      </c>
      <c r="CG11" s="58" t="n">
        <v>145</v>
      </c>
      <c r="CH11" s="58" t="n">
        <v>116</v>
      </c>
      <c r="CI11" s="58" t="n">
        <v>141</v>
      </c>
      <c r="CJ11" s="67" t="n">
        <v>107</v>
      </c>
      <c r="CK11" s="66" t="n">
        <v>134</v>
      </c>
      <c r="CL11" s="58" t="n">
        <v>191</v>
      </c>
      <c r="CM11" s="58" t="n">
        <v>115</v>
      </c>
      <c r="CN11" s="58" t="n">
        <v>116</v>
      </c>
      <c r="CO11" s="58" t="n">
        <v>125</v>
      </c>
      <c r="CP11" s="67" t="n">
        <v>146</v>
      </c>
      <c r="CQ11" s="66" t="n">
        <v>129</v>
      </c>
      <c r="CR11" s="58" t="n">
        <v>168</v>
      </c>
      <c r="CS11" s="58" t="n">
        <v>160</v>
      </c>
      <c r="CT11" s="58" t="n">
        <v>169</v>
      </c>
      <c r="CU11" s="58" t="n">
        <v>138</v>
      </c>
      <c r="CV11" s="67" t="n">
        <v>129</v>
      </c>
      <c r="CW11" s="66" t="n">
        <v>132</v>
      </c>
      <c r="CX11" s="58" t="n">
        <v>130</v>
      </c>
      <c r="CY11" s="58" t="n">
        <v>113</v>
      </c>
      <c r="CZ11" s="58" t="n">
        <v>129</v>
      </c>
      <c r="DA11" s="58" t="n">
        <v>156</v>
      </c>
      <c r="DB11" s="67" t="n">
        <v>100</v>
      </c>
      <c r="DC11" s="66"/>
      <c r="DD11" s="58"/>
      <c r="DE11" s="58"/>
      <c r="DF11" s="58"/>
      <c r="DG11" s="58"/>
      <c r="DH11" s="67"/>
      <c r="DI11" s="66"/>
      <c r="DJ11" s="58"/>
      <c r="DK11" s="58"/>
      <c r="DL11" s="58"/>
      <c r="DM11" s="58"/>
      <c r="DN11" s="67"/>
      <c r="DO11" s="144" t="n">
        <f aca="false">SUM(AC11:DN11)</f>
        <v>10896</v>
      </c>
      <c r="DP11" s="59" t="n">
        <f aca="false">AB11*(COUNT(AC11:DN11))</f>
        <v>0</v>
      </c>
      <c r="DQ11" s="59" t="n">
        <f aca="false">SUM(DO11:DP11)</f>
        <v>10896</v>
      </c>
      <c r="DR11" s="60" t="n">
        <f aca="false">(AVERAGE(AC11:DN11))</f>
        <v>139.692307692308</v>
      </c>
      <c r="DS11" s="68" t="str">
        <f aca="false">AA11</f>
        <v>Emīls Sprogis</v>
      </c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7.35" hidden="false" customHeight="false" outlineLevel="0" collapsed="false">
      <c r="A12" s="103" t="n">
        <v>9</v>
      </c>
      <c r="B12" s="55" t="s">
        <v>95</v>
      </c>
      <c r="C12" s="56" t="n">
        <v>0</v>
      </c>
      <c r="D12" s="56" t="n">
        <v>1155</v>
      </c>
      <c r="E12" s="58" t="n">
        <v>1032</v>
      </c>
      <c r="F12" s="58" t="n">
        <v>1104</v>
      </c>
      <c r="G12" s="58" t="n">
        <f aca="false">172+220+154+169+135+149</f>
        <v>999</v>
      </c>
      <c r="H12" s="58" t="n">
        <v>1140</v>
      </c>
      <c r="I12" s="58" t="n">
        <v>1118</v>
      </c>
      <c r="J12" s="58" t="n">
        <v>1099</v>
      </c>
      <c r="K12" s="58" t="n">
        <v>1158</v>
      </c>
      <c r="L12" s="82"/>
      <c r="M12" s="58" t="n">
        <v>1182</v>
      </c>
      <c r="N12" s="58" t="n">
        <v>1006</v>
      </c>
      <c r="O12" s="58" t="n">
        <v>983</v>
      </c>
      <c r="P12" s="58" t="n">
        <f aca="false">202+183+205+160+202+194</f>
        <v>1146</v>
      </c>
      <c r="Q12" s="58" t="n">
        <v>1155</v>
      </c>
      <c r="R12" s="58" t="n">
        <v>1162</v>
      </c>
      <c r="S12" s="58" t="n">
        <v>1035</v>
      </c>
      <c r="T12" s="59" t="n">
        <f aca="false">SUM(D12:S12)</f>
        <v>16474</v>
      </c>
      <c r="U12" s="59" t="n">
        <f aca="false">C12*(COUNT(D12:S12))</f>
        <v>0</v>
      </c>
      <c r="V12" s="59" t="n">
        <f aca="false">SUM(T12:U12)</f>
        <v>16474</v>
      </c>
      <c r="W12" s="104" t="n">
        <f aca="false">(AVERAGE(D12:S12)/6)</f>
        <v>183.044444444444</v>
      </c>
      <c r="X12" s="61" t="n">
        <f aca="false">DQ12</f>
        <v>16474</v>
      </c>
      <c r="Y12" s="62" t="n">
        <f aca="false">DR12</f>
        <v>183.044444444444</v>
      </c>
      <c r="Z12" s="63" t="n">
        <v>9</v>
      </c>
      <c r="AA12" s="64" t="s">
        <v>95</v>
      </c>
      <c r="AB12" s="65" t="n">
        <v>0</v>
      </c>
      <c r="AC12" s="66" t="n">
        <v>170</v>
      </c>
      <c r="AD12" s="58" t="n">
        <v>177</v>
      </c>
      <c r="AE12" s="58" t="n">
        <v>199</v>
      </c>
      <c r="AF12" s="58" t="n">
        <v>144</v>
      </c>
      <c r="AG12" s="58" t="n">
        <v>171</v>
      </c>
      <c r="AH12" s="67" t="n">
        <v>145</v>
      </c>
      <c r="AI12" s="66" t="n">
        <v>198</v>
      </c>
      <c r="AJ12" s="58" t="n">
        <v>177</v>
      </c>
      <c r="AK12" s="58" t="n">
        <v>183</v>
      </c>
      <c r="AL12" s="58" t="n">
        <v>206</v>
      </c>
      <c r="AM12" s="58" t="n">
        <v>204</v>
      </c>
      <c r="AN12" s="67" t="n">
        <v>190</v>
      </c>
      <c r="AO12" s="66" t="n">
        <v>189</v>
      </c>
      <c r="AP12" s="58" t="n">
        <v>157</v>
      </c>
      <c r="AQ12" s="58" t="n">
        <v>162</v>
      </c>
      <c r="AR12" s="58" t="n">
        <v>153</v>
      </c>
      <c r="AS12" s="58" t="n">
        <v>194</v>
      </c>
      <c r="AT12" s="67" t="n">
        <v>180</v>
      </c>
      <c r="AU12" s="66" t="n">
        <v>246</v>
      </c>
      <c r="AV12" s="58" t="n">
        <v>187</v>
      </c>
      <c r="AW12" s="58" t="n">
        <v>161</v>
      </c>
      <c r="AX12" s="58" t="n">
        <v>184</v>
      </c>
      <c r="AY12" s="58" t="n">
        <v>187</v>
      </c>
      <c r="AZ12" s="67" t="n">
        <v>175</v>
      </c>
      <c r="BA12" s="66" t="n">
        <v>205</v>
      </c>
      <c r="BB12" s="58" t="n">
        <v>169</v>
      </c>
      <c r="BC12" s="58" t="n">
        <v>192</v>
      </c>
      <c r="BD12" s="58" t="n">
        <v>199</v>
      </c>
      <c r="BE12" s="58" t="n">
        <v>185</v>
      </c>
      <c r="BF12" s="67" t="n">
        <v>232</v>
      </c>
      <c r="BG12" s="66" t="n">
        <v>236</v>
      </c>
      <c r="BH12" s="58" t="n">
        <v>170</v>
      </c>
      <c r="BI12" s="58" t="n">
        <v>187</v>
      </c>
      <c r="BJ12" s="58" t="n">
        <v>206</v>
      </c>
      <c r="BK12" s="58" t="n">
        <v>162</v>
      </c>
      <c r="BL12" s="67" t="n">
        <v>201</v>
      </c>
      <c r="BM12" s="66" t="n">
        <v>179</v>
      </c>
      <c r="BN12" s="58" t="n">
        <v>182</v>
      </c>
      <c r="BO12" s="58" t="n">
        <v>190</v>
      </c>
      <c r="BP12" s="58" t="n">
        <v>175</v>
      </c>
      <c r="BQ12" s="58" t="n">
        <v>183</v>
      </c>
      <c r="BR12" s="67" t="n">
        <v>195</v>
      </c>
      <c r="BS12" s="66" t="n">
        <v>133</v>
      </c>
      <c r="BT12" s="58" t="n">
        <v>165</v>
      </c>
      <c r="BU12" s="58" t="n">
        <v>166</v>
      </c>
      <c r="BV12" s="58" t="n">
        <v>208</v>
      </c>
      <c r="BW12" s="58" t="n">
        <v>172</v>
      </c>
      <c r="BX12" s="67" t="n">
        <v>188</v>
      </c>
      <c r="BY12" s="66" t="n">
        <v>173</v>
      </c>
      <c r="BZ12" s="58" t="n">
        <v>216</v>
      </c>
      <c r="CA12" s="58" t="n">
        <v>147</v>
      </c>
      <c r="CB12" s="58" t="n">
        <v>148</v>
      </c>
      <c r="CC12" s="58" t="n">
        <v>149</v>
      </c>
      <c r="CD12" s="67" t="n">
        <v>150</v>
      </c>
      <c r="CE12" s="66" t="n">
        <v>172</v>
      </c>
      <c r="CF12" s="58" t="n">
        <v>220</v>
      </c>
      <c r="CG12" s="58" t="n">
        <v>154</v>
      </c>
      <c r="CH12" s="58" t="n">
        <v>169</v>
      </c>
      <c r="CI12" s="58" t="n">
        <v>135</v>
      </c>
      <c r="CJ12" s="67" t="n">
        <v>149</v>
      </c>
      <c r="CK12" s="66" t="n">
        <v>166</v>
      </c>
      <c r="CL12" s="58" t="n">
        <v>180</v>
      </c>
      <c r="CM12" s="58" t="n">
        <v>232</v>
      </c>
      <c r="CN12" s="58" t="n">
        <v>184</v>
      </c>
      <c r="CO12" s="58" t="n">
        <v>199</v>
      </c>
      <c r="CP12" s="67" t="n">
        <v>194</v>
      </c>
      <c r="CQ12" s="66" t="n">
        <v>185</v>
      </c>
      <c r="CR12" s="58" t="n">
        <v>170</v>
      </c>
      <c r="CS12" s="58" t="n">
        <v>160</v>
      </c>
      <c r="CT12" s="58" t="n">
        <v>215</v>
      </c>
      <c r="CU12" s="58" t="n">
        <v>197</v>
      </c>
      <c r="CV12" s="67" t="n">
        <v>191</v>
      </c>
      <c r="CW12" s="66" t="n">
        <v>196</v>
      </c>
      <c r="CX12" s="58" t="n">
        <v>173</v>
      </c>
      <c r="CY12" s="58" t="n">
        <v>190</v>
      </c>
      <c r="CZ12" s="58" t="n">
        <v>175</v>
      </c>
      <c r="DA12" s="58" t="n">
        <v>186</v>
      </c>
      <c r="DB12" s="67" t="n">
        <v>179</v>
      </c>
      <c r="DC12" s="66" t="n">
        <v>220</v>
      </c>
      <c r="DD12" s="58" t="n">
        <v>205</v>
      </c>
      <c r="DE12" s="58" t="n">
        <v>202</v>
      </c>
      <c r="DF12" s="58" t="n">
        <v>179</v>
      </c>
      <c r="DG12" s="58" t="n">
        <v>170</v>
      </c>
      <c r="DH12" s="67" t="n">
        <v>179</v>
      </c>
      <c r="DI12" s="66" t="n">
        <v>202</v>
      </c>
      <c r="DJ12" s="58" t="n">
        <v>183</v>
      </c>
      <c r="DK12" s="58" t="n">
        <v>205</v>
      </c>
      <c r="DL12" s="58" t="n">
        <v>160</v>
      </c>
      <c r="DM12" s="58" t="n">
        <v>202</v>
      </c>
      <c r="DN12" s="67" t="n">
        <v>194</v>
      </c>
      <c r="DO12" s="144" t="n">
        <f aca="false">SUM(AC12:DN12)</f>
        <v>16474</v>
      </c>
      <c r="DP12" s="59" t="n">
        <f aca="false">AB12*(COUNT(AC12:DN12))</f>
        <v>0</v>
      </c>
      <c r="DQ12" s="59" t="n">
        <f aca="false">SUM(DO12:DP12)</f>
        <v>16474</v>
      </c>
      <c r="DR12" s="60" t="n">
        <f aca="false">(AVERAGE(AC12:DN12))</f>
        <v>183.044444444444</v>
      </c>
      <c r="DS12" s="68" t="str">
        <f aca="false">AA12</f>
        <v>Ilmārs Elijass</v>
      </c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7.35" hidden="false" customHeight="false" outlineLevel="0" collapsed="false">
      <c r="A13" s="63" t="n">
        <v>10</v>
      </c>
      <c r="B13" s="64" t="s">
        <v>96</v>
      </c>
      <c r="C13" s="56" t="n">
        <v>0</v>
      </c>
      <c r="D13" s="56" t="n">
        <v>924</v>
      </c>
      <c r="E13" s="58"/>
      <c r="F13" s="58" t="n">
        <v>868</v>
      </c>
      <c r="G13" s="58" t="n">
        <v>869</v>
      </c>
      <c r="H13" s="58" t="n">
        <v>909</v>
      </c>
      <c r="I13" s="58" t="n">
        <v>901</v>
      </c>
      <c r="J13" s="58"/>
      <c r="K13" s="58" t="n">
        <v>921</v>
      </c>
      <c r="L13" s="58" t="n">
        <v>912</v>
      </c>
      <c r="M13" s="82"/>
      <c r="N13" s="58" t="n">
        <v>796</v>
      </c>
      <c r="O13" s="58"/>
      <c r="P13" s="58" t="n">
        <v>909</v>
      </c>
      <c r="Q13" s="58" t="n">
        <v>930</v>
      </c>
      <c r="R13" s="58" t="n">
        <v>937</v>
      </c>
      <c r="S13" s="58" t="n">
        <v>817</v>
      </c>
      <c r="T13" s="59" t="n">
        <f aca="false">SUM(D13:S13)</f>
        <v>10693</v>
      </c>
      <c r="U13" s="59" t="n">
        <f aca="false">C13*(COUNT(D13:S13))</f>
        <v>0</v>
      </c>
      <c r="V13" s="59" t="n">
        <f aca="false">SUM(T13:U13)</f>
        <v>10693</v>
      </c>
      <c r="W13" s="104" t="n">
        <f aca="false">(AVERAGE(D13:S13)/6)</f>
        <v>148.513888888889</v>
      </c>
      <c r="X13" s="61" t="n">
        <f aca="false">DQ13</f>
        <v>10693</v>
      </c>
      <c r="Y13" s="62" t="n">
        <f aca="false">DR13</f>
        <v>148.513888888889</v>
      </c>
      <c r="Z13" s="63" t="n">
        <v>10</v>
      </c>
      <c r="AA13" s="64" t="s">
        <v>96</v>
      </c>
      <c r="AB13" s="65" t="n">
        <v>0</v>
      </c>
      <c r="AC13" s="66"/>
      <c r="AD13" s="58"/>
      <c r="AE13" s="58"/>
      <c r="AF13" s="58"/>
      <c r="AG13" s="58"/>
      <c r="AH13" s="67"/>
      <c r="AI13" s="66" t="n">
        <v>112</v>
      </c>
      <c r="AJ13" s="58" t="n">
        <v>116</v>
      </c>
      <c r="AK13" s="58" t="n">
        <v>153</v>
      </c>
      <c r="AL13" s="58" t="n">
        <v>174</v>
      </c>
      <c r="AM13" s="58" t="n">
        <v>146</v>
      </c>
      <c r="AN13" s="67" t="n">
        <v>168</v>
      </c>
      <c r="AO13" s="66" t="n">
        <v>125</v>
      </c>
      <c r="AP13" s="58" t="n">
        <v>171</v>
      </c>
      <c r="AQ13" s="58" t="n">
        <v>149</v>
      </c>
      <c r="AR13" s="58" t="n">
        <v>132</v>
      </c>
      <c r="AS13" s="58" t="n">
        <v>154</v>
      </c>
      <c r="AT13" s="67" t="n">
        <v>178</v>
      </c>
      <c r="AU13" s="66" t="n">
        <v>130</v>
      </c>
      <c r="AV13" s="58" t="n">
        <v>163</v>
      </c>
      <c r="AW13" s="58" t="n">
        <v>151</v>
      </c>
      <c r="AX13" s="58" t="n">
        <v>136</v>
      </c>
      <c r="AY13" s="58" t="n">
        <v>131</v>
      </c>
      <c r="AZ13" s="67" t="n">
        <v>190</v>
      </c>
      <c r="BA13" s="66" t="n">
        <v>123</v>
      </c>
      <c r="BB13" s="58" t="n">
        <v>134</v>
      </c>
      <c r="BC13" s="58" t="n">
        <v>170</v>
      </c>
      <c r="BD13" s="58" t="n">
        <v>212</v>
      </c>
      <c r="BE13" s="58" t="n">
        <v>128</v>
      </c>
      <c r="BF13" s="67" t="n">
        <v>145</v>
      </c>
      <c r="BG13" s="66" t="n">
        <v>157</v>
      </c>
      <c r="BH13" s="58" t="n">
        <v>115</v>
      </c>
      <c r="BI13" s="58" t="n">
        <v>133</v>
      </c>
      <c r="BJ13" s="58" t="n">
        <v>169</v>
      </c>
      <c r="BK13" s="58" t="n">
        <v>147</v>
      </c>
      <c r="BL13" s="67" t="n">
        <v>209</v>
      </c>
      <c r="BM13" s="66"/>
      <c r="BN13" s="58"/>
      <c r="BO13" s="58"/>
      <c r="BP13" s="58"/>
      <c r="BQ13" s="58"/>
      <c r="BR13" s="67"/>
      <c r="BS13" s="66" t="n">
        <v>147</v>
      </c>
      <c r="BT13" s="58" t="n">
        <v>178</v>
      </c>
      <c r="BU13" s="58" t="n">
        <v>169</v>
      </c>
      <c r="BV13" s="58" t="n">
        <v>140</v>
      </c>
      <c r="BW13" s="58" t="n">
        <v>135</v>
      </c>
      <c r="BX13" s="67" t="n">
        <v>155</v>
      </c>
      <c r="BY13" s="66" t="n">
        <v>172</v>
      </c>
      <c r="BZ13" s="58" t="n">
        <v>144</v>
      </c>
      <c r="CA13" s="58" t="n">
        <v>133</v>
      </c>
      <c r="CB13" s="58" t="n">
        <v>163</v>
      </c>
      <c r="CC13" s="58" t="n">
        <v>158</v>
      </c>
      <c r="CD13" s="67" t="n">
        <v>167</v>
      </c>
      <c r="CE13" s="66" t="n">
        <v>126</v>
      </c>
      <c r="CF13" s="58" t="n">
        <v>174</v>
      </c>
      <c r="CG13" s="58" t="n">
        <v>153</v>
      </c>
      <c r="CH13" s="58" t="n">
        <v>127</v>
      </c>
      <c r="CI13" s="58" t="n">
        <v>145</v>
      </c>
      <c r="CJ13" s="67" t="n">
        <v>196</v>
      </c>
      <c r="CK13" s="66" t="n">
        <v>165</v>
      </c>
      <c r="CL13" s="58" t="n">
        <v>142</v>
      </c>
      <c r="CM13" s="58" t="n">
        <v>112</v>
      </c>
      <c r="CN13" s="58" t="n">
        <v>106</v>
      </c>
      <c r="CO13" s="58" t="n">
        <v>122</v>
      </c>
      <c r="CP13" s="67" t="n">
        <v>149</v>
      </c>
      <c r="CQ13" s="66" t="n">
        <v>130</v>
      </c>
      <c r="CR13" s="58" t="n">
        <v>138</v>
      </c>
      <c r="CS13" s="58" t="n">
        <v>130</v>
      </c>
      <c r="CT13" s="58" t="n">
        <v>132</v>
      </c>
      <c r="CU13" s="58" t="n">
        <v>137</v>
      </c>
      <c r="CV13" s="67" t="n">
        <v>150</v>
      </c>
      <c r="CW13" s="66" t="n">
        <v>156</v>
      </c>
      <c r="CX13" s="58" t="n">
        <v>169</v>
      </c>
      <c r="CY13" s="58" t="n">
        <v>135</v>
      </c>
      <c r="CZ13" s="58" t="n">
        <v>137</v>
      </c>
      <c r="DA13" s="58" t="n">
        <v>141</v>
      </c>
      <c r="DB13" s="67" t="n">
        <v>130</v>
      </c>
      <c r="DC13" s="66" t="n">
        <v>130</v>
      </c>
      <c r="DD13" s="58" t="n">
        <v>163</v>
      </c>
      <c r="DE13" s="58" t="n">
        <v>165</v>
      </c>
      <c r="DF13" s="58" t="n">
        <v>131</v>
      </c>
      <c r="DG13" s="58" t="n">
        <v>192</v>
      </c>
      <c r="DH13" s="67" t="n">
        <v>128</v>
      </c>
      <c r="DI13" s="66"/>
      <c r="DJ13" s="58"/>
      <c r="DK13" s="58"/>
      <c r="DL13" s="58"/>
      <c r="DM13" s="58"/>
      <c r="DN13" s="67"/>
      <c r="DO13" s="144" t="n">
        <f aca="false">SUM(AC13:DN13)</f>
        <v>10693</v>
      </c>
      <c r="DP13" s="59" t="n">
        <f aca="false">AB13*(COUNT(AC13:DN13))</f>
        <v>0</v>
      </c>
      <c r="DQ13" s="59" t="n">
        <f aca="false">SUM(DO13:DP13)</f>
        <v>10693</v>
      </c>
      <c r="DR13" s="60" t="n">
        <f aca="false">(AVERAGE(AC13:DN13))</f>
        <v>148.513888888889</v>
      </c>
      <c r="DS13" s="68" t="str">
        <f aca="false">AA13</f>
        <v>Jurijs Nahodkins</v>
      </c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7.35" hidden="false" customHeight="false" outlineLevel="0" collapsed="false">
      <c r="A14" s="103" t="n">
        <v>11</v>
      </c>
      <c r="B14" s="55" t="s">
        <v>97</v>
      </c>
      <c r="C14" s="56" t="n">
        <v>0</v>
      </c>
      <c r="D14" s="56" t="n">
        <v>1068</v>
      </c>
      <c r="E14" s="58" t="n">
        <v>1145</v>
      </c>
      <c r="F14" s="58" t="n">
        <v>899</v>
      </c>
      <c r="G14" s="58" t="n">
        <v>927</v>
      </c>
      <c r="H14" s="58" t="n">
        <v>994</v>
      </c>
      <c r="I14" s="58" t="n">
        <v>1135</v>
      </c>
      <c r="J14" s="58" t="n">
        <v>1062</v>
      </c>
      <c r="K14" s="58" t="n">
        <v>1066</v>
      </c>
      <c r="L14" s="58" t="n">
        <v>1070</v>
      </c>
      <c r="M14" s="58" t="n">
        <v>1083</v>
      </c>
      <c r="N14" s="82"/>
      <c r="O14" s="58" t="n">
        <v>954</v>
      </c>
      <c r="P14" s="58" t="n">
        <v>1030</v>
      </c>
      <c r="Q14" s="58" t="n">
        <v>988</v>
      </c>
      <c r="R14" s="58" t="n">
        <v>981</v>
      </c>
      <c r="S14" s="58" t="n">
        <v>1098</v>
      </c>
      <c r="T14" s="59" t="n">
        <f aca="false">SUM(D14:S14)</f>
        <v>15500</v>
      </c>
      <c r="U14" s="59" t="n">
        <f aca="false">C14*(COUNT(D14:S14))</f>
        <v>0</v>
      </c>
      <c r="V14" s="59" t="n">
        <f aca="false">SUM(T14:U14)</f>
        <v>15500</v>
      </c>
      <c r="W14" s="104" t="n">
        <f aca="false">(AVERAGE(D14:S14)/6)</f>
        <v>172.222222222222</v>
      </c>
      <c r="X14" s="61" t="n">
        <f aca="false">DQ14</f>
        <v>15500</v>
      </c>
      <c r="Y14" s="62" t="n">
        <f aca="false">DR14</f>
        <v>172.222222222222</v>
      </c>
      <c r="Z14" s="63" t="n">
        <v>11</v>
      </c>
      <c r="AA14" s="64" t="s">
        <v>97</v>
      </c>
      <c r="AB14" s="65" t="n">
        <v>0</v>
      </c>
      <c r="AC14" s="66" t="n">
        <v>205</v>
      </c>
      <c r="AD14" s="58" t="n">
        <v>204</v>
      </c>
      <c r="AE14" s="58" t="n">
        <v>158</v>
      </c>
      <c r="AF14" s="58" t="n">
        <v>167</v>
      </c>
      <c r="AG14" s="58" t="n">
        <v>179</v>
      </c>
      <c r="AH14" s="67" t="n">
        <v>157</v>
      </c>
      <c r="AI14" s="66" t="n">
        <v>169</v>
      </c>
      <c r="AJ14" s="58" t="n">
        <v>137</v>
      </c>
      <c r="AK14" s="58" t="n">
        <v>163</v>
      </c>
      <c r="AL14" s="58" t="n">
        <v>183</v>
      </c>
      <c r="AM14" s="58" t="n">
        <v>161</v>
      </c>
      <c r="AN14" s="67" t="n">
        <v>175</v>
      </c>
      <c r="AO14" s="66" t="n">
        <v>165</v>
      </c>
      <c r="AP14" s="58" t="n">
        <v>181</v>
      </c>
      <c r="AQ14" s="58" t="n">
        <v>164</v>
      </c>
      <c r="AR14" s="58" t="n">
        <v>223</v>
      </c>
      <c r="AS14" s="58" t="n">
        <v>148</v>
      </c>
      <c r="AT14" s="67" t="n">
        <v>181</v>
      </c>
      <c r="AU14" s="66" t="n">
        <v>177</v>
      </c>
      <c r="AV14" s="58" t="n">
        <v>189</v>
      </c>
      <c r="AW14" s="58" t="n">
        <v>184</v>
      </c>
      <c r="AX14" s="58" t="n">
        <v>169</v>
      </c>
      <c r="AY14" s="58" t="n">
        <v>161</v>
      </c>
      <c r="AZ14" s="67" t="n">
        <v>188</v>
      </c>
      <c r="BA14" s="66" t="n">
        <v>189</v>
      </c>
      <c r="BB14" s="58" t="n">
        <v>116</v>
      </c>
      <c r="BC14" s="58" t="n">
        <v>149</v>
      </c>
      <c r="BD14" s="58" t="n">
        <v>167</v>
      </c>
      <c r="BE14" s="58" t="n">
        <v>106</v>
      </c>
      <c r="BF14" s="67" t="n">
        <v>200</v>
      </c>
      <c r="BG14" s="66" t="n">
        <v>209</v>
      </c>
      <c r="BH14" s="58" t="n">
        <v>163</v>
      </c>
      <c r="BI14" s="58" t="n">
        <v>174</v>
      </c>
      <c r="BJ14" s="58" t="n">
        <v>161</v>
      </c>
      <c r="BK14" s="58" t="n">
        <v>163</v>
      </c>
      <c r="BL14" s="67" t="n">
        <v>160</v>
      </c>
      <c r="BM14" s="66" t="n">
        <v>162</v>
      </c>
      <c r="BN14" s="58" t="n">
        <v>210</v>
      </c>
      <c r="BO14" s="58" t="n">
        <v>152</v>
      </c>
      <c r="BP14" s="58" t="n">
        <v>213</v>
      </c>
      <c r="BQ14" s="58" t="n">
        <v>181</v>
      </c>
      <c r="BR14" s="67" t="n">
        <v>217</v>
      </c>
      <c r="BS14" s="66" t="n">
        <v>156</v>
      </c>
      <c r="BT14" s="58" t="n">
        <v>153</v>
      </c>
      <c r="BU14" s="58" t="n">
        <v>159</v>
      </c>
      <c r="BV14" s="58" t="n">
        <v>155</v>
      </c>
      <c r="BW14" s="58" t="n">
        <v>168</v>
      </c>
      <c r="BX14" s="67" t="n">
        <v>163</v>
      </c>
      <c r="BY14" s="66" t="n">
        <v>137</v>
      </c>
      <c r="BZ14" s="58" t="n">
        <v>186</v>
      </c>
      <c r="CA14" s="58" t="n">
        <v>159</v>
      </c>
      <c r="CB14" s="58" t="n">
        <v>248</v>
      </c>
      <c r="CC14" s="58" t="n">
        <v>194</v>
      </c>
      <c r="CD14" s="67" t="n">
        <v>142</v>
      </c>
      <c r="CE14" s="66" t="n">
        <v>159</v>
      </c>
      <c r="CF14" s="58" t="n">
        <v>192</v>
      </c>
      <c r="CG14" s="58" t="n">
        <v>139</v>
      </c>
      <c r="CH14" s="58" t="n">
        <v>192</v>
      </c>
      <c r="CI14" s="58" t="n">
        <v>140</v>
      </c>
      <c r="CJ14" s="67" t="n">
        <v>159</v>
      </c>
      <c r="CK14" s="66" t="n">
        <v>178</v>
      </c>
      <c r="CL14" s="58" t="n">
        <v>149</v>
      </c>
      <c r="CM14" s="58" t="n">
        <v>173</v>
      </c>
      <c r="CN14" s="58" t="n">
        <v>171</v>
      </c>
      <c r="CO14" s="58" t="n">
        <v>237</v>
      </c>
      <c r="CP14" s="67" t="n">
        <v>175</v>
      </c>
      <c r="CQ14" s="66" t="n">
        <v>153</v>
      </c>
      <c r="CR14" s="58" t="n">
        <v>186</v>
      </c>
      <c r="CS14" s="58" t="n">
        <v>191</v>
      </c>
      <c r="CT14" s="58" t="n">
        <v>181</v>
      </c>
      <c r="CU14" s="58" t="n">
        <v>173</v>
      </c>
      <c r="CV14" s="67" t="n">
        <v>214</v>
      </c>
      <c r="CW14" s="66" t="n">
        <v>170</v>
      </c>
      <c r="CX14" s="58" t="n">
        <v>201</v>
      </c>
      <c r="CY14" s="58" t="n">
        <v>187</v>
      </c>
      <c r="CZ14" s="58" t="n">
        <v>151</v>
      </c>
      <c r="DA14" s="58" t="n">
        <v>150</v>
      </c>
      <c r="DB14" s="67" t="n">
        <v>135</v>
      </c>
      <c r="DC14" s="66" t="n">
        <v>208</v>
      </c>
      <c r="DD14" s="58" t="n">
        <v>201</v>
      </c>
      <c r="DE14" s="58" t="n">
        <v>168</v>
      </c>
      <c r="DF14" s="58" t="n">
        <v>190</v>
      </c>
      <c r="DG14" s="58" t="n">
        <v>176</v>
      </c>
      <c r="DH14" s="67" t="n">
        <v>202</v>
      </c>
      <c r="DI14" s="66" t="n">
        <v>157</v>
      </c>
      <c r="DJ14" s="58" t="n">
        <v>171</v>
      </c>
      <c r="DK14" s="58" t="n">
        <v>141</v>
      </c>
      <c r="DL14" s="58" t="n">
        <v>147</v>
      </c>
      <c r="DM14" s="58" t="n">
        <v>131</v>
      </c>
      <c r="DN14" s="67" t="n">
        <v>152</v>
      </c>
      <c r="DO14" s="144" t="n">
        <f aca="false">SUM(AC14:DN14)</f>
        <v>15500</v>
      </c>
      <c r="DP14" s="59" t="n">
        <f aca="false">AB14*(COUNT(AC14:DN14))</f>
        <v>0</v>
      </c>
      <c r="DQ14" s="59" t="n">
        <f aca="false">SUM(DO14:DP14)</f>
        <v>15500</v>
      </c>
      <c r="DR14" s="60" t="n">
        <f aca="false">(AVERAGE(AC14:DN14))</f>
        <v>172.222222222222</v>
      </c>
      <c r="DS14" s="68" t="str">
        <f aca="false">AA14</f>
        <v>Kristaps Liecinieks</v>
      </c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7.35" hidden="false" customHeight="false" outlineLevel="0" collapsed="false">
      <c r="A15" s="63" t="n">
        <v>12</v>
      </c>
      <c r="B15" s="64" t="s">
        <v>98</v>
      </c>
      <c r="C15" s="56" t="n">
        <v>0</v>
      </c>
      <c r="D15" s="56" t="n">
        <v>847</v>
      </c>
      <c r="E15" s="58" t="n">
        <v>933</v>
      </c>
      <c r="F15" s="58" t="n">
        <v>835</v>
      </c>
      <c r="G15" s="58" t="n">
        <v>957</v>
      </c>
      <c r="H15" s="58"/>
      <c r="I15" s="58" t="n">
        <v>890</v>
      </c>
      <c r="J15" s="58"/>
      <c r="K15" s="58" t="n">
        <v>882</v>
      </c>
      <c r="L15" s="58" t="n">
        <v>1012</v>
      </c>
      <c r="M15" s="58"/>
      <c r="N15" s="58" t="n">
        <v>862</v>
      </c>
      <c r="O15" s="82"/>
      <c r="P15" s="58" t="n">
        <v>926</v>
      </c>
      <c r="Q15" s="58" t="n">
        <v>938</v>
      </c>
      <c r="R15" s="58" t="n">
        <v>924</v>
      </c>
      <c r="S15" s="58" t="n">
        <v>1088</v>
      </c>
      <c r="T15" s="59" t="n">
        <f aca="false">SUM(D15:S15)</f>
        <v>11094</v>
      </c>
      <c r="U15" s="59" t="n">
        <f aca="false">C15*(COUNT(D15:S15))</f>
        <v>0</v>
      </c>
      <c r="V15" s="59" t="n">
        <f aca="false">SUM(T15:U15)</f>
        <v>11094</v>
      </c>
      <c r="W15" s="104" t="n">
        <f aca="false">(AVERAGE(D15:S15)/6)</f>
        <v>154.083333333333</v>
      </c>
      <c r="X15" s="61" t="n">
        <f aca="false">DQ15</f>
        <v>11094</v>
      </c>
      <c r="Y15" s="62" t="n">
        <f aca="false">DR15</f>
        <v>154.083333333333</v>
      </c>
      <c r="Z15" s="63" t="n">
        <v>12</v>
      </c>
      <c r="AA15" s="64" t="s">
        <v>98</v>
      </c>
      <c r="AB15" s="65" t="n">
        <v>0</v>
      </c>
      <c r="AC15" s="66"/>
      <c r="AD15" s="58"/>
      <c r="AE15" s="58"/>
      <c r="AF15" s="58"/>
      <c r="AG15" s="58"/>
      <c r="AH15" s="67"/>
      <c r="AI15" s="66" t="n">
        <v>143</v>
      </c>
      <c r="AJ15" s="58" t="n">
        <v>155</v>
      </c>
      <c r="AK15" s="58" t="n">
        <v>141</v>
      </c>
      <c r="AL15" s="58" t="n">
        <v>150</v>
      </c>
      <c r="AM15" s="58" t="n">
        <v>178</v>
      </c>
      <c r="AN15" s="67" t="n">
        <v>157</v>
      </c>
      <c r="AO15" s="66" t="n">
        <v>157</v>
      </c>
      <c r="AP15" s="58" t="n">
        <v>155</v>
      </c>
      <c r="AQ15" s="58" t="n">
        <v>159</v>
      </c>
      <c r="AR15" s="58" t="n">
        <v>124</v>
      </c>
      <c r="AS15" s="58" t="n">
        <v>110</v>
      </c>
      <c r="AT15" s="67" t="n">
        <v>130</v>
      </c>
      <c r="AU15" s="66" t="n">
        <v>169</v>
      </c>
      <c r="AV15" s="58" t="n">
        <v>203</v>
      </c>
      <c r="AW15" s="58" t="n">
        <v>129</v>
      </c>
      <c r="AX15" s="58" t="n">
        <v>137</v>
      </c>
      <c r="AY15" s="58" t="n">
        <v>144</v>
      </c>
      <c r="AZ15" s="67" t="n">
        <v>151</v>
      </c>
      <c r="BA15" s="66" t="n">
        <v>120</v>
      </c>
      <c r="BB15" s="58" t="n">
        <v>225</v>
      </c>
      <c r="BC15" s="58" t="n">
        <v>145</v>
      </c>
      <c r="BD15" s="58" t="n">
        <v>98</v>
      </c>
      <c r="BE15" s="58" t="n">
        <v>165</v>
      </c>
      <c r="BF15" s="67" t="n">
        <v>129</v>
      </c>
      <c r="BG15" s="66" t="n">
        <v>236</v>
      </c>
      <c r="BH15" s="58" t="n">
        <v>178</v>
      </c>
      <c r="BI15" s="58" t="n">
        <v>197</v>
      </c>
      <c r="BJ15" s="58" t="n">
        <v>147</v>
      </c>
      <c r="BK15" s="58" t="n">
        <v>182</v>
      </c>
      <c r="BL15" s="67" t="n">
        <v>148</v>
      </c>
      <c r="BM15" s="66"/>
      <c r="BN15" s="58"/>
      <c r="BO15" s="58"/>
      <c r="BP15" s="58"/>
      <c r="BQ15" s="58"/>
      <c r="BR15" s="67"/>
      <c r="BS15" s="66" t="n">
        <v>124</v>
      </c>
      <c r="BT15" s="58" t="n">
        <v>135</v>
      </c>
      <c r="BU15" s="58" t="n">
        <v>131</v>
      </c>
      <c r="BV15" s="58" t="n">
        <v>184</v>
      </c>
      <c r="BW15" s="58" t="n">
        <v>157</v>
      </c>
      <c r="BX15" s="67" t="n">
        <v>131</v>
      </c>
      <c r="BY15" s="66" t="n">
        <v>202</v>
      </c>
      <c r="BZ15" s="58" t="n">
        <v>147</v>
      </c>
      <c r="CA15" s="58" t="n">
        <v>182</v>
      </c>
      <c r="CB15" s="58" t="n">
        <v>172</v>
      </c>
      <c r="CC15" s="58" t="n">
        <v>165</v>
      </c>
      <c r="CD15" s="67" t="n">
        <v>144</v>
      </c>
      <c r="CE15" s="66" t="n">
        <v>166</v>
      </c>
      <c r="CF15" s="58" t="n">
        <v>122</v>
      </c>
      <c r="CG15" s="58" t="n">
        <v>147</v>
      </c>
      <c r="CH15" s="58" t="n">
        <v>106</v>
      </c>
      <c r="CI15" s="58" t="n">
        <v>182</v>
      </c>
      <c r="CJ15" s="67" t="n">
        <v>215</v>
      </c>
      <c r="CK15" s="66" t="n">
        <v>147</v>
      </c>
      <c r="CL15" s="58" t="n">
        <v>141</v>
      </c>
      <c r="CM15" s="58" t="n">
        <v>152</v>
      </c>
      <c r="CN15" s="58" t="n">
        <v>168</v>
      </c>
      <c r="CO15" s="58" t="n">
        <v>159</v>
      </c>
      <c r="CP15" s="67" t="n">
        <v>190</v>
      </c>
      <c r="CQ15" s="66"/>
      <c r="CR15" s="58"/>
      <c r="CS15" s="58"/>
      <c r="CT15" s="58"/>
      <c r="CU15" s="58"/>
      <c r="CV15" s="67"/>
      <c r="CW15" s="66" t="n">
        <v>114</v>
      </c>
      <c r="CX15" s="58" t="n">
        <v>168</v>
      </c>
      <c r="CY15" s="58" t="n">
        <v>158</v>
      </c>
      <c r="CZ15" s="58" t="n">
        <v>154</v>
      </c>
      <c r="DA15" s="58" t="n">
        <v>199</v>
      </c>
      <c r="DB15" s="67" t="n">
        <v>133</v>
      </c>
      <c r="DC15" s="66" t="n">
        <v>160</v>
      </c>
      <c r="DD15" s="58" t="n">
        <v>165</v>
      </c>
      <c r="DE15" s="58" t="n">
        <v>150</v>
      </c>
      <c r="DF15" s="58" t="n">
        <v>138</v>
      </c>
      <c r="DG15" s="58" t="n">
        <v>156</v>
      </c>
      <c r="DH15" s="67" t="n">
        <v>121</v>
      </c>
      <c r="DI15" s="66" t="n">
        <v>143</v>
      </c>
      <c r="DJ15" s="58" t="n">
        <v>159</v>
      </c>
      <c r="DK15" s="58" t="n">
        <v>106</v>
      </c>
      <c r="DL15" s="58" t="n">
        <v>123</v>
      </c>
      <c r="DM15" s="58" t="n">
        <v>162</v>
      </c>
      <c r="DN15" s="67" t="n">
        <v>154</v>
      </c>
      <c r="DO15" s="144" t="n">
        <f aca="false">SUM(AC15:DN15)</f>
        <v>11094</v>
      </c>
      <c r="DP15" s="59" t="n">
        <f aca="false">AB15*(COUNT(AC15:DN15))</f>
        <v>0</v>
      </c>
      <c r="DQ15" s="59" t="n">
        <f aca="false">SUM(DO15:DP15)</f>
        <v>11094</v>
      </c>
      <c r="DR15" s="60" t="n">
        <f aca="false">(AVERAGE(AC15:DN15))</f>
        <v>154.083333333333</v>
      </c>
      <c r="DS15" s="68" t="str">
        <f aca="false">AA15</f>
        <v>Kristaps Otto</v>
      </c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7.35" hidden="false" customHeight="false" outlineLevel="0" collapsed="false">
      <c r="A16" s="103" t="n">
        <v>13</v>
      </c>
      <c r="B16" s="55" t="s">
        <v>99</v>
      </c>
      <c r="C16" s="56" t="n">
        <v>0</v>
      </c>
      <c r="D16" s="56" t="n">
        <v>1006</v>
      </c>
      <c r="E16" s="58" t="n">
        <v>973</v>
      </c>
      <c r="F16" s="58" t="n">
        <v>882</v>
      </c>
      <c r="G16" s="58" t="n">
        <v>1027</v>
      </c>
      <c r="H16" s="58" t="n">
        <v>1045</v>
      </c>
      <c r="I16" s="58" t="n">
        <v>1023</v>
      </c>
      <c r="J16" s="58" t="n">
        <v>931</v>
      </c>
      <c r="K16" s="58" t="n">
        <v>918</v>
      </c>
      <c r="L16" s="58" t="n">
        <v>1117</v>
      </c>
      <c r="M16" s="58" t="n">
        <v>1045</v>
      </c>
      <c r="N16" s="58" t="n">
        <v>1021</v>
      </c>
      <c r="O16" s="58" t="n">
        <v>989</v>
      </c>
      <c r="P16" s="82"/>
      <c r="Q16" s="58" t="n">
        <v>949</v>
      </c>
      <c r="R16" s="58" t="n">
        <v>939</v>
      </c>
      <c r="S16" s="58" t="n">
        <v>924</v>
      </c>
      <c r="T16" s="59" t="n">
        <f aca="false">SUM(D16:S16)</f>
        <v>14789</v>
      </c>
      <c r="U16" s="59" t="n">
        <f aca="false">C16*(COUNT(D16:S16))</f>
        <v>0</v>
      </c>
      <c r="V16" s="59" t="n">
        <f aca="false">SUM(T16:U16)</f>
        <v>14789</v>
      </c>
      <c r="W16" s="104" t="n">
        <f aca="false">(AVERAGE(D16:S16)/6)</f>
        <v>164.322222222222</v>
      </c>
      <c r="X16" s="61" t="n">
        <f aca="false">DQ16</f>
        <v>14789</v>
      </c>
      <c r="Y16" s="62" t="n">
        <f aca="false">DR16</f>
        <v>164.322222222222</v>
      </c>
      <c r="Z16" s="63" t="n">
        <v>13</v>
      </c>
      <c r="AA16" s="64" t="s">
        <v>99</v>
      </c>
      <c r="AB16" s="65" t="n">
        <v>0</v>
      </c>
      <c r="AC16" s="66" t="n">
        <v>163</v>
      </c>
      <c r="AD16" s="58" t="n">
        <v>135</v>
      </c>
      <c r="AE16" s="58" t="n">
        <v>144</v>
      </c>
      <c r="AF16" s="58" t="n">
        <v>155</v>
      </c>
      <c r="AG16" s="58" t="n">
        <v>150</v>
      </c>
      <c r="AH16" s="67" t="n">
        <v>135</v>
      </c>
      <c r="AI16" s="66" t="n">
        <v>165</v>
      </c>
      <c r="AJ16" s="58" t="n">
        <v>134</v>
      </c>
      <c r="AK16" s="58" t="n">
        <v>148</v>
      </c>
      <c r="AL16" s="58" t="n">
        <v>212</v>
      </c>
      <c r="AM16" s="58" t="n">
        <v>156</v>
      </c>
      <c r="AN16" s="67" t="n">
        <v>158</v>
      </c>
      <c r="AO16" s="66" t="n">
        <v>169</v>
      </c>
      <c r="AP16" s="58" t="n">
        <v>206</v>
      </c>
      <c r="AQ16" s="58" t="n">
        <v>156</v>
      </c>
      <c r="AR16" s="58" t="n">
        <v>174</v>
      </c>
      <c r="AS16" s="58" t="n">
        <v>151</v>
      </c>
      <c r="AT16" s="67" t="n">
        <v>189</v>
      </c>
      <c r="AU16" s="66" t="n">
        <v>138</v>
      </c>
      <c r="AV16" s="58" t="n">
        <v>146</v>
      </c>
      <c r="AW16" s="58" t="n">
        <v>191</v>
      </c>
      <c r="AX16" s="58" t="n">
        <v>155</v>
      </c>
      <c r="AY16" s="58" t="n">
        <v>154</v>
      </c>
      <c r="AZ16" s="67" t="n">
        <v>155</v>
      </c>
      <c r="BA16" s="66" t="n">
        <v>164</v>
      </c>
      <c r="BB16" s="58" t="n">
        <v>219</v>
      </c>
      <c r="BC16" s="58" t="n">
        <v>166</v>
      </c>
      <c r="BD16" s="58" t="n">
        <v>162</v>
      </c>
      <c r="BE16" s="58" t="n">
        <v>178</v>
      </c>
      <c r="BF16" s="67" t="n">
        <v>156</v>
      </c>
      <c r="BG16" s="66" t="n">
        <v>138</v>
      </c>
      <c r="BH16" s="58" t="n">
        <v>167</v>
      </c>
      <c r="BI16" s="58" t="n">
        <v>158</v>
      </c>
      <c r="BJ16" s="58" t="n">
        <v>210</v>
      </c>
      <c r="BK16" s="58" t="n">
        <v>194</v>
      </c>
      <c r="BL16" s="67" t="n">
        <v>154</v>
      </c>
      <c r="BM16" s="66" t="n">
        <v>121</v>
      </c>
      <c r="BN16" s="58" t="n">
        <v>168</v>
      </c>
      <c r="BO16" s="58" t="n">
        <v>164</v>
      </c>
      <c r="BP16" s="58" t="n">
        <v>162</v>
      </c>
      <c r="BQ16" s="58" t="n">
        <v>144</v>
      </c>
      <c r="BR16" s="67" t="n">
        <v>159</v>
      </c>
      <c r="BS16" s="66" t="n">
        <v>159</v>
      </c>
      <c r="BT16" s="58" t="n">
        <v>160</v>
      </c>
      <c r="BU16" s="58" t="n">
        <v>135</v>
      </c>
      <c r="BV16" s="58" t="n">
        <v>178</v>
      </c>
      <c r="BW16" s="58" t="n">
        <v>133</v>
      </c>
      <c r="BX16" s="67" t="n">
        <v>159</v>
      </c>
      <c r="BY16" s="66" t="n">
        <v>159</v>
      </c>
      <c r="BZ16" s="58" t="n">
        <v>138</v>
      </c>
      <c r="CA16" s="58" t="n">
        <v>188</v>
      </c>
      <c r="CB16" s="58" t="n">
        <v>172</v>
      </c>
      <c r="CC16" s="58" t="n">
        <v>146</v>
      </c>
      <c r="CD16" s="67" t="n">
        <v>128</v>
      </c>
      <c r="CE16" s="66" t="n">
        <v>170</v>
      </c>
      <c r="CF16" s="58" t="n">
        <v>177</v>
      </c>
      <c r="CG16" s="58" t="n">
        <v>173</v>
      </c>
      <c r="CH16" s="58" t="n">
        <v>134</v>
      </c>
      <c r="CI16" s="58" t="n">
        <v>172</v>
      </c>
      <c r="CJ16" s="67" t="n">
        <v>180</v>
      </c>
      <c r="CK16" s="66" t="n">
        <v>195</v>
      </c>
      <c r="CL16" s="58" t="n">
        <v>159</v>
      </c>
      <c r="CM16" s="58" t="n">
        <v>188</v>
      </c>
      <c r="CN16" s="58" t="n">
        <v>143</v>
      </c>
      <c r="CO16" s="58" t="n">
        <v>179</v>
      </c>
      <c r="CP16" s="67" t="n">
        <v>159</v>
      </c>
      <c r="CQ16" s="66" t="n">
        <v>123</v>
      </c>
      <c r="CR16" s="58" t="n">
        <v>146</v>
      </c>
      <c r="CS16" s="58" t="n">
        <v>158</v>
      </c>
      <c r="CT16" s="58" t="n">
        <v>174</v>
      </c>
      <c r="CU16" s="58" t="n">
        <v>177</v>
      </c>
      <c r="CV16" s="67" t="n">
        <v>171</v>
      </c>
      <c r="CW16" s="66" t="n">
        <v>120</v>
      </c>
      <c r="CX16" s="58" t="n">
        <v>176</v>
      </c>
      <c r="CY16" s="58" t="n">
        <v>165</v>
      </c>
      <c r="CZ16" s="58" t="n">
        <v>180</v>
      </c>
      <c r="DA16" s="58" t="n">
        <v>153</v>
      </c>
      <c r="DB16" s="67" t="n">
        <v>195</v>
      </c>
      <c r="DC16" s="66" t="n">
        <v>235</v>
      </c>
      <c r="DD16" s="58" t="n">
        <v>212</v>
      </c>
      <c r="DE16" s="58" t="n">
        <v>144</v>
      </c>
      <c r="DF16" s="58" t="n">
        <v>182</v>
      </c>
      <c r="DG16" s="58" t="n">
        <v>142</v>
      </c>
      <c r="DH16" s="67" t="n">
        <v>202</v>
      </c>
      <c r="DI16" s="66" t="n">
        <v>163</v>
      </c>
      <c r="DJ16" s="58" t="n">
        <v>158</v>
      </c>
      <c r="DK16" s="58" t="n">
        <v>203</v>
      </c>
      <c r="DL16" s="58" t="n">
        <v>168</v>
      </c>
      <c r="DM16" s="58" t="n">
        <v>177</v>
      </c>
      <c r="DN16" s="67" t="n">
        <v>158</v>
      </c>
      <c r="DO16" s="144" t="n">
        <f aca="false">SUM(AC16:DN16)</f>
        <v>14789</v>
      </c>
      <c r="DP16" s="59" t="n">
        <f aca="false">AB16*(COUNT(AC16:DN16))</f>
        <v>0</v>
      </c>
      <c r="DQ16" s="59" t="n">
        <f aca="false">SUM(DO16:DP16)</f>
        <v>14789</v>
      </c>
      <c r="DR16" s="60" t="n">
        <f aca="false">(AVERAGE(AC16:DN16))</f>
        <v>164.322222222222</v>
      </c>
      <c r="DS16" s="68" t="str">
        <f aca="false">AA16</f>
        <v>Nikolajs Kiseļevs</v>
      </c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7.35" hidden="false" customHeight="false" outlineLevel="0" collapsed="false">
      <c r="A17" s="63" t="n">
        <v>14</v>
      </c>
      <c r="B17" s="64" t="s">
        <v>100</v>
      </c>
      <c r="C17" s="56" t="n">
        <v>0</v>
      </c>
      <c r="D17" s="105"/>
      <c r="E17" s="70"/>
      <c r="F17" s="70"/>
      <c r="G17" s="58"/>
      <c r="H17" s="70"/>
      <c r="I17" s="70"/>
      <c r="J17" s="70"/>
      <c r="K17" s="58" t="n">
        <f aca="false">186+157+124+188+168+137</f>
        <v>960</v>
      </c>
      <c r="L17" s="70"/>
      <c r="M17" s="58" t="n">
        <v>936</v>
      </c>
      <c r="N17" s="58" t="n">
        <v>952</v>
      </c>
      <c r="O17" s="70"/>
      <c r="P17" s="58" t="n">
        <v>836</v>
      </c>
      <c r="Q17" s="82"/>
      <c r="R17" s="70"/>
      <c r="S17" s="58" t="n">
        <v>837</v>
      </c>
      <c r="T17" s="59" t="n">
        <f aca="false">SUM(D17:S17)</f>
        <v>4521</v>
      </c>
      <c r="U17" s="59" t="n">
        <f aca="false">C17*(COUNT(D17:S17))</f>
        <v>0</v>
      </c>
      <c r="V17" s="59" t="n">
        <f aca="false">SUM(T17:U17)</f>
        <v>4521</v>
      </c>
      <c r="W17" s="104" t="n">
        <f aca="false">(AVERAGE(D17:S17)/6)</f>
        <v>150.7</v>
      </c>
      <c r="X17" s="61" t="n">
        <f aca="false">DQ17</f>
        <v>4521</v>
      </c>
      <c r="Y17" s="62" t="n">
        <f aca="false">DR17</f>
        <v>150.7</v>
      </c>
      <c r="Z17" s="63" t="n">
        <v>14</v>
      </c>
      <c r="AA17" s="64" t="s">
        <v>100</v>
      </c>
      <c r="AB17" s="65" t="n">
        <v>0</v>
      </c>
      <c r="AC17" s="71"/>
      <c r="AD17" s="70"/>
      <c r="AE17" s="70"/>
      <c r="AF17" s="70"/>
      <c r="AG17" s="70"/>
      <c r="AH17" s="72"/>
      <c r="AI17" s="66" t="n">
        <v>191</v>
      </c>
      <c r="AJ17" s="58" t="n">
        <v>164</v>
      </c>
      <c r="AK17" s="58" t="n">
        <v>155</v>
      </c>
      <c r="AL17" s="58" t="n">
        <v>178</v>
      </c>
      <c r="AM17" s="58" t="n">
        <v>128</v>
      </c>
      <c r="AN17" s="67" t="n">
        <v>136</v>
      </c>
      <c r="AO17" s="66" t="n">
        <v>186</v>
      </c>
      <c r="AP17" s="58" t="n">
        <v>157</v>
      </c>
      <c r="AQ17" s="58" t="n">
        <v>124</v>
      </c>
      <c r="AR17" s="58" t="n">
        <v>188</v>
      </c>
      <c r="AS17" s="58" t="n">
        <v>168</v>
      </c>
      <c r="AT17" s="67" t="n">
        <v>137</v>
      </c>
      <c r="AU17" s="66" t="n">
        <v>167</v>
      </c>
      <c r="AV17" s="58" t="n">
        <v>146</v>
      </c>
      <c r="AW17" s="58" t="n">
        <v>101</v>
      </c>
      <c r="AX17" s="58" t="n">
        <v>181</v>
      </c>
      <c r="AY17" s="58" t="n">
        <v>98</v>
      </c>
      <c r="AZ17" s="67" t="n">
        <v>144</v>
      </c>
      <c r="BA17" s="71"/>
      <c r="BB17" s="70"/>
      <c r="BC17" s="70"/>
      <c r="BD17" s="70"/>
      <c r="BE17" s="70"/>
      <c r="BF17" s="72"/>
      <c r="BG17" s="66" t="n">
        <v>150</v>
      </c>
      <c r="BH17" s="58" t="n">
        <v>171</v>
      </c>
      <c r="BI17" s="58" t="n">
        <v>151</v>
      </c>
      <c r="BJ17" s="58" t="n">
        <v>159</v>
      </c>
      <c r="BK17" s="58" t="n">
        <v>152</v>
      </c>
      <c r="BL17" s="67" t="n">
        <v>153</v>
      </c>
      <c r="BM17" s="71"/>
      <c r="BN17" s="70"/>
      <c r="BO17" s="70"/>
      <c r="BP17" s="70"/>
      <c r="BQ17" s="70"/>
      <c r="BR17" s="72"/>
      <c r="BS17" s="71"/>
      <c r="BT17" s="70"/>
      <c r="BU17" s="70"/>
      <c r="BV17" s="70"/>
      <c r="BW17" s="70"/>
      <c r="BX17" s="72"/>
      <c r="BY17" s="66"/>
      <c r="BZ17" s="58"/>
      <c r="CA17" s="58"/>
      <c r="CB17" s="58"/>
      <c r="CC17" s="58"/>
      <c r="CD17" s="67"/>
      <c r="CE17" s="71"/>
      <c r="CF17" s="70"/>
      <c r="CG17" s="70"/>
      <c r="CH17" s="70"/>
      <c r="CI17" s="70"/>
      <c r="CJ17" s="72"/>
      <c r="CK17" s="71"/>
      <c r="CL17" s="70"/>
      <c r="CM17" s="70"/>
      <c r="CN17" s="70"/>
      <c r="CO17" s="70"/>
      <c r="CP17" s="72"/>
      <c r="CQ17" s="66" t="n">
        <v>191</v>
      </c>
      <c r="CR17" s="58" t="n">
        <v>121</v>
      </c>
      <c r="CS17" s="58" t="n">
        <v>158</v>
      </c>
      <c r="CT17" s="58" t="n">
        <v>126</v>
      </c>
      <c r="CU17" s="58" t="n">
        <v>124</v>
      </c>
      <c r="CV17" s="67" t="n">
        <v>116</v>
      </c>
      <c r="CW17" s="71"/>
      <c r="CX17" s="70"/>
      <c r="CY17" s="70"/>
      <c r="CZ17" s="70"/>
      <c r="DA17" s="70"/>
      <c r="DB17" s="72"/>
      <c r="DC17" s="71"/>
      <c r="DD17" s="70"/>
      <c r="DE17" s="70"/>
      <c r="DF17" s="70"/>
      <c r="DG17" s="70"/>
      <c r="DH17" s="72"/>
      <c r="DI17" s="71"/>
      <c r="DJ17" s="70"/>
      <c r="DK17" s="70"/>
      <c r="DL17" s="70"/>
      <c r="DM17" s="70"/>
      <c r="DN17" s="72"/>
      <c r="DO17" s="144" t="n">
        <f aca="false">SUM(AC17:DN17)</f>
        <v>4521</v>
      </c>
      <c r="DP17" s="59" t="n">
        <f aca="false">AB17*(COUNT(AC17:DN17))</f>
        <v>0</v>
      </c>
      <c r="DQ17" s="59" t="n">
        <f aca="false">SUM(DO17:DP17)</f>
        <v>4521</v>
      </c>
      <c r="DR17" s="60" t="n">
        <f aca="false">(AVERAGE(AC17:DN17))</f>
        <v>150.7</v>
      </c>
      <c r="DS17" s="68" t="str">
        <f aca="false">AA17</f>
        <v>Pāvels Venclauskis</v>
      </c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7.35" hidden="false" customHeight="false" outlineLevel="0" collapsed="false">
      <c r="A18" s="103" t="n">
        <v>15</v>
      </c>
      <c r="B18" s="55" t="s">
        <v>101</v>
      </c>
      <c r="C18" s="56" t="n">
        <v>0</v>
      </c>
      <c r="D18" s="56" t="n">
        <v>743</v>
      </c>
      <c r="E18" s="58" t="n">
        <v>702</v>
      </c>
      <c r="F18" s="58" t="n">
        <v>790</v>
      </c>
      <c r="G18" s="58" t="n">
        <v>930</v>
      </c>
      <c r="H18" s="58" t="n">
        <v>805</v>
      </c>
      <c r="I18" s="58" t="n">
        <v>741</v>
      </c>
      <c r="J18" s="58" t="n">
        <v>830</v>
      </c>
      <c r="K18" s="58" t="n">
        <v>809</v>
      </c>
      <c r="L18" s="58" t="n">
        <v>799</v>
      </c>
      <c r="M18" s="58" t="n">
        <v>832</v>
      </c>
      <c r="N18" s="58" t="n">
        <v>860</v>
      </c>
      <c r="O18" s="58" t="n">
        <v>810</v>
      </c>
      <c r="P18" s="58" t="n">
        <v>836</v>
      </c>
      <c r="Q18" s="58" t="n">
        <v>724</v>
      </c>
      <c r="R18" s="82"/>
      <c r="S18" s="58" t="n">
        <v>942</v>
      </c>
      <c r="T18" s="59" t="n">
        <f aca="false">SUM(D18:S18)</f>
        <v>12153</v>
      </c>
      <c r="U18" s="59" t="n">
        <f aca="false">C18*(COUNT(D18:S18))</f>
        <v>0</v>
      </c>
      <c r="V18" s="59" t="n">
        <f aca="false">SUM(T18:U18)</f>
        <v>12153</v>
      </c>
      <c r="W18" s="104" t="n">
        <f aca="false">(AVERAGE(D18:S18)/6)</f>
        <v>135.033333333333</v>
      </c>
      <c r="X18" s="61" t="n">
        <f aca="false">DQ18</f>
        <v>12153</v>
      </c>
      <c r="Y18" s="62" t="n">
        <f aca="false">DR18</f>
        <v>135.033333333333</v>
      </c>
      <c r="Z18" s="63" t="n">
        <v>15</v>
      </c>
      <c r="AA18" s="64" t="s">
        <v>101</v>
      </c>
      <c r="AB18" s="65" t="n">
        <v>0</v>
      </c>
      <c r="AC18" s="66" t="n">
        <v>122</v>
      </c>
      <c r="AD18" s="58" t="n">
        <v>88</v>
      </c>
      <c r="AE18" s="58" t="n">
        <v>121</v>
      </c>
      <c r="AF18" s="58" t="n">
        <v>119</v>
      </c>
      <c r="AG18" s="58" t="n">
        <v>154</v>
      </c>
      <c r="AH18" s="67" t="n">
        <v>137</v>
      </c>
      <c r="AI18" s="66" t="n">
        <v>136</v>
      </c>
      <c r="AJ18" s="58" t="n">
        <v>156</v>
      </c>
      <c r="AK18" s="58" t="n">
        <v>133</v>
      </c>
      <c r="AL18" s="58" t="n">
        <v>116</v>
      </c>
      <c r="AM18" s="58" t="n">
        <v>168</v>
      </c>
      <c r="AN18" s="67" t="n">
        <v>101</v>
      </c>
      <c r="AO18" s="66" t="n">
        <v>189</v>
      </c>
      <c r="AP18" s="58" t="n">
        <v>178</v>
      </c>
      <c r="AQ18" s="58" t="n">
        <v>179</v>
      </c>
      <c r="AR18" s="58" t="n">
        <v>122</v>
      </c>
      <c r="AS18" s="58" t="n">
        <v>127</v>
      </c>
      <c r="AT18" s="67" t="n">
        <v>135</v>
      </c>
      <c r="AU18" s="66" t="n">
        <v>104</v>
      </c>
      <c r="AV18" s="58" t="n">
        <v>111</v>
      </c>
      <c r="AW18" s="58" t="n">
        <v>148</v>
      </c>
      <c r="AX18" s="58" t="n">
        <v>175</v>
      </c>
      <c r="AY18" s="58" t="n">
        <v>124</v>
      </c>
      <c r="AZ18" s="67" t="n">
        <v>174</v>
      </c>
      <c r="BA18" s="66" t="n">
        <v>134</v>
      </c>
      <c r="BB18" s="58" t="n">
        <v>168</v>
      </c>
      <c r="BC18" s="58" t="n">
        <v>127</v>
      </c>
      <c r="BD18" s="58" t="n">
        <v>101</v>
      </c>
      <c r="BE18" s="58" t="n">
        <v>101</v>
      </c>
      <c r="BF18" s="67" t="n">
        <v>112</v>
      </c>
      <c r="BG18" s="66" t="n">
        <v>145</v>
      </c>
      <c r="BH18" s="58" t="n">
        <v>149</v>
      </c>
      <c r="BI18" s="58" t="n">
        <v>124</v>
      </c>
      <c r="BJ18" s="58" t="n">
        <v>151</v>
      </c>
      <c r="BK18" s="58" t="n">
        <v>89</v>
      </c>
      <c r="BL18" s="67" t="n">
        <v>141</v>
      </c>
      <c r="BM18" s="66" t="n">
        <v>98</v>
      </c>
      <c r="BN18" s="58" t="n">
        <v>106</v>
      </c>
      <c r="BO18" s="58" t="n">
        <v>144</v>
      </c>
      <c r="BP18" s="58" t="n">
        <v>144</v>
      </c>
      <c r="BQ18" s="58" t="n">
        <v>111</v>
      </c>
      <c r="BR18" s="67" t="n">
        <v>121</v>
      </c>
      <c r="BS18" s="66" t="n">
        <v>125</v>
      </c>
      <c r="BT18" s="58" t="n">
        <v>124</v>
      </c>
      <c r="BU18" s="58" t="n">
        <v>166</v>
      </c>
      <c r="BV18" s="58" t="n">
        <v>141</v>
      </c>
      <c r="BW18" s="58" t="n">
        <v>139</v>
      </c>
      <c r="BX18" s="67" t="n">
        <v>135</v>
      </c>
      <c r="BY18" s="66" t="n">
        <v>143</v>
      </c>
      <c r="BZ18" s="58" t="n">
        <v>134</v>
      </c>
      <c r="CA18" s="58" t="n">
        <v>110</v>
      </c>
      <c r="CB18" s="58" t="n">
        <v>136</v>
      </c>
      <c r="CC18" s="58" t="n">
        <v>168</v>
      </c>
      <c r="CD18" s="67" t="n">
        <v>141</v>
      </c>
      <c r="CE18" s="66" t="n">
        <v>161</v>
      </c>
      <c r="CF18" s="58" t="n">
        <v>111</v>
      </c>
      <c r="CG18" s="58" t="n">
        <v>146</v>
      </c>
      <c r="CH18" s="58" t="n">
        <v>192</v>
      </c>
      <c r="CI18" s="58" t="n">
        <v>104</v>
      </c>
      <c r="CJ18" s="67" t="n">
        <v>146</v>
      </c>
      <c r="CK18" s="66" t="n">
        <v>140</v>
      </c>
      <c r="CL18" s="58" t="n">
        <v>149</v>
      </c>
      <c r="CM18" s="58" t="n">
        <v>159</v>
      </c>
      <c r="CN18" s="58" t="n">
        <v>92</v>
      </c>
      <c r="CO18" s="58" t="n">
        <v>141</v>
      </c>
      <c r="CP18" s="67" t="n">
        <v>128</v>
      </c>
      <c r="CQ18" s="66" t="n">
        <v>130</v>
      </c>
      <c r="CR18" s="58" t="n">
        <v>151</v>
      </c>
      <c r="CS18" s="58" t="n">
        <v>181</v>
      </c>
      <c r="CT18" s="58" t="n">
        <v>178</v>
      </c>
      <c r="CU18" s="58" t="n">
        <v>162</v>
      </c>
      <c r="CV18" s="67" t="n">
        <v>140</v>
      </c>
      <c r="CW18" s="66" t="n">
        <v>158</v>
      </c>
      <c r="CX18" s="58" t="n">
        <v>120</v>
      </c>
      <c r="CY18" s="58" t="n">
        <v>146</v>
      </c>
      <c r="CZ18" s="58" t="n">
        <v>125</v>
      </c>
      <c r="DA18" s="58" t="n">
        <v>142</v>
      </c>
      <c r="DB18" s="67" t="n">
        <v>99</v>
      </c>
      <c r="DC18" s="66" t="n">
        <v>171</v>
      </c>
      <c r="DD18" s="58" t="n">
        <v>118</v>
      </c>
      <c r="DE18" s="58" t="n">
        <v>103</v>
      </c>
      <c r="DF18" s="58" t="n">
        <v>116</v>
      </c>
      <c r="DG18" s="58" t="n">
        <v>103</v>
      </c>
      <c r="DH18" s="67" t="n">
        <v>91</v>
      </c>
      <c r="DI18" s="66" t="n">
        <v>139</v>
      </c>
      <c r="DJ18" s="58" t="n">
        <v>122</v>
      </c>
      <c r="DK18" s="58" t="n">
        <v>142</v>
      </c>
      <c r="DL18" s="58" t="n">
        <v>135</v>
      </c>
      <c r="DM18" s="58" t="n">
        <v>134</v>
      </c>
      <c r="DN18" s="67" t="n">
        <v>133</v>
      </c>
      <c r="DO18" s="144" t="n">
        <f aca="false">SUM(AC18:DN18)</f>
        <v>12153</v>
      </c>
      <c r="DP18" s="59" t="n">
        <f aca="false">AB18*(COUNT(AC18:DN18))</f>
        <v>0</v>
      </c>
      <c r="DQ18" s="59" t="n">
        <f aca="false">SUM(DO18:DP18)</f>
        <v>12153</v>
      </c>
      <c r="DR18" s="60" t="n">
        <f aca="false">(AVERAGE(AC18:DN18))</f>
        <v>135.033333333333</v>
      </c>
      <c r="DS18" s="68" t="str">
        <f aca="false">AA18</f>
        <v>Leonīds Arsentjevs</v>
      </c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7.35" hidden="false" customHeight="false" outlineLevel="0" collapsed="false">
      <c r="A19" s="73" t="n">
        <v>16</v>
      </c>
      <c r="B19" s="74" t="s">
        <v>102</v>
      </c>
      <c r="C19" s="112" t="n">
        <v>0</v>
      </c>
      <c r="D19" s="112" t="n">
        <v>930</v>
      </c>
      <c r="E19" s="77" t="n">
        <v>942</v>
      </c>
      <c r="F19" s="77" t="n">
        <v>968</v>
      </c>
      <c r="G19" s="77" t="n">
        <v>936</v>
      </c>
      <c r="H19" s="77" t="n">
        <v>908</v>
      </c>
      <c r="I19" s="77" t="n">
        <v>910</v>
      </c>
      <c r="J19" s="77" t="n">
        <v>859</v>
      </c>
      <c r="K19" s="77"/>
      <c r="L19" s="77" t="n">
        <v>1084</v>
      </c>
      <c r="M19" s="77" t="n">
        <v>1023</v>
      </c>
      <c r="N19" s="77" t="n">
        <v>916</v>
      </c>
      <c r="O19" s="77" t="n">
        <v>998</v>
      </c>
      <c r="P19" s="77" t="n">
        <v>1031</v>
      </c>
      <c r="Q19" s="77" t="n">
        <v>953</v>
      </c>
      <c r="R19" s="77" t="n">
        <v>1057</v>
      </c>
      <c r="S19" s="113"/>
      <c r="T19" s="114" t="n">
        <f aca="false">SUM(D19:S19)</f>
        <v>13515</v>
      </c>
      <c r="U19" s="114" t="n">
        <f aca="false">C19*(COUNT(D19:S19))</f>
        <v>0</v>
      </c>
      <c r="V19" s="114" t="n">
        <f aca="false">SUM(T19:U19)</f>
        <v>13515</v>
      </c>
      <c r="W19" s="115" t="n">
        <f aca="false">(AVERAGE(D19:S19)/6)</f>
        <v>160.892857142857</v>
      </c>
      <c r="X19" s="61" t="n">
        <f aca="false">DQ19</f>
        <v>13515</v>
      </c>
      <c r="Y19" s="62" t="n">
        <f aca="false">DR19</f>
        <v>160.892857142857</v>
      </c>
      <c r="Z19" s="73" t="n">
        <v>16</v>
      </c>
      <c r="AA19" s="74" t="s">
        <v>102</v>
      </c>
      <c r="AB19" s="75" t="n">
        <v>0</v>
      </c>
      <c r="AC19" s="76" t="n">
        <v>128</v>
      </c>
      <c r="AD19" s="77" t="n">
        <v>144</v>
      </c>
      <c r="AE19" s="77" t="n">
        <v>118</v>
      </c>
      <c r="AF19" s="77" t="n">
        <v>132</v>
      </c>
      <c r="AG19" s="77" t="n">
        <v>149</v>
      </c>
      <c r="AH19" s="78" t="n">
        <v>188</v>
      </c>
      <c r="AI19" s="76" t="n">
        <v>127</v>
      </c>
      <c r="AJ19" s="77" t="n">
        <v>170</v>
      </c>
      <c r="AK19" s="77" t="n">
        <v>182</v>
      </c>
      <c r="AL19" s="77" t="n">
        <v>127</v>
      </c>
      <c r="AM19" s="77" t="n">
        <v>140</v>
      </c>
      <c r="AN19" s="78" t="n">
        <v>184</v>
      </c>
      <c r="AO19" s="76" t="n">
        <v>180</v>
      </c>
      <c r="AP19" s="77" t="n">
        <v>256</v>
      </c>
      <c r="AQ19" s="77" t="n">
        <v>173</v>
      </c>
      <c r="AR19" s="77" t="n">
        <v>164</v>
      </c>
      <c r="AS19" s="77" t="n">
        <v>172</v>
      </c>
      <c r="AT19" s="78" t="n">
        <v>139</v>
      </c>
      <c r="AU19" s="76" t="n">
        <v>169</v>
      </c>
      <c r="AV19" s="77" t="n">
        <v>170</v>
      </c>
      <c r="AW19" s="77" t="n">
        <v>139</v>
      </c>
      <c r="AX19" s="77" t="n">
        <v>183</v>
      </c>
      <c r="AY19" s="77" t="n">
        <v>133</v>
      </c>
      <c r="AZ19" s="78" t="n">
        <v>159</v>
      </c>
      <c r="BA19" s="76" t="n">
        <v>159</v>
      </c>
      <c r="BB19" s="77" t="n">
        <v>170</v>
      </c>
      <c r="BC19" s="77" t="n">
        <v>144</v>
      </c>
      <c r="BD19" s="77" t="n">
        <v>149</v>
      </c>
      <c r="BE19" s="77" t="n">
        <v>150</v>
      </c>
      <c r="BF19" s="78" t="n">
        <v>138</v>
      </c>
      <c r="BG19" s="76" t="n">
        <v>155</v>
      </c>
      <c r="BH19" s="77" t="n">
        <v>151</v>
      </c>
      <c r="BI19" s="77" t="n">
        <v>166</v>
      </c>
      <c r="BJ19" s="77" t="n">
        <v>228</v>
      </c>
      <c r="BK19" s="77" t="n">
        <v>155</v>
      </c>
      <c r="BL19" s="78" t="n">
        <v>143</v>
      </c>
      <c r="BM19" s="76" t="n">
        <v>171</v>
      </c>
      <c r="BN19" s="77" t="n">
        <v>133</v>
      </c>
      <c r="BO19" s="77" t="n">
        <v>170</v>
      </c>
      <c r="BP19" s="77" t="n">
        <v>125</v>
      </c>
      <c r="BQ19" s="77" t="n">
        <v>148</v>
      </c>
      <c r="BR19" s="78" t="n">
        <v>189</v>
      </c>
      <c r="BS19" s="76" t="n">
        <v>140</v>
      </c>
      <c r="BT19" s="77" t="n">
        <v>173</v>
      </c>
      <c r="BU19" s="77" t="n">
        <v>179</v>
      </c>
      <c r="BV19" s="77" t="n">
        <v>157</v>
      </c>
      <c r="BW19" s="77" t="n">
        <v>176</v>
      </c>
      <c r="BX19" s="78" t="n">
        <v>206</v>
      </c>
      <c r="BY19" s="76" t="n">
        <v>187</v>
      </c>
      <c r="BZ19" s="77" t="n">
        <v>161</v>
      </c>
      <c r="CA19" s="77" t="n">
        <v>163</v>
      </c>
      <c r="CB19" s="77" t="n">
        <v>122</v>
      </c>
      <c r="CC19" s="77" t="n">
        <v>135</v>
      </c>
      <c r="CD19" s="78" t="n">
        <v>140</v>
      </c>
      <c r="CE19" s="76" t="n">
        <v>182</v>
      </c>
      <c r="CF19" s="77" t="n">
        <v>150</v>
      </c>
      <c r="CG19" s="77" t="n">
        <v>128</v>
      </c>
      <c r="CH19" s="77" t="n">
        <v>165</v>
      </c>
      <c r="CI19" s="77" t="n">
        <v>158</v>
      </c>
      <c r="CJ19" s="78" t="n">
        <v>159</v>
      </c>
      <c r="CK19" s="76" t="n">
        <v>160</v>
      </c>
      <c r="CL19" s="77" t="n">
        <v>188</v>
      </c>
      <c r="CM19" s="77" t="n">
        <v>169</v>
      </c>
      <c r="CN19" s="77" t="n">
        <v>139</v>
      </c>
      <c r="CO19" s="77" t="n">
        <v>147</v>
      </c>
      <c r="CP19" s="78" t="n">
        <v>165</v>
      </c>
      <c r="CQ19" s="76" t="n">
        <v>161</v>
      </c>
      <c r="CR19" s="77" t="n">
        <v>150</v>
      </c>
      <c r="CS19" s="77" t="n">
        <v>158</v>
      </c>
      <c r="CT19" s="77" t="n">
        <v>136</v>
      </c>
      <c r="CU19" s="77" t="n">
        <v>155</v>
      </c>
      <c r="CV19" s="78" t="n">
        <v>156</v>
      </c>
      <c r="CW19" s="76" t="n">
        <v>190</v>
      </c>
      <c r="CX19" s="77" t="n">
        <v>177</v>
      </c>
      <c r="CY19" s="77" t="n">
        <v>157</v>
      </c>
      <c r="CZ19" s="77" t="n">
        <v>166</v>
      </c>
      <c r="DA19" s="77" t="n">
        <v>141</v>
      </c>
      <c r="DB19" s="78" t="n">
        <v>192</v>
      </c>
      <c r="DC19" s="76" t="n">
        <v>181</v>
      </c>
      <c r="DD19" s="77" t="n">
        <v>198</v>
      </c>
      <c r="DE19" s="77" t="n">
        <v>178</v>
      </c>
      <c r="DF19" s="77" t="n">
        <v>138</v>
      </c>
      <c r="DG19" s="77" t="n">
        <v>192</v>
      </c>
      <c r="DH19" s="78" t="n">
        <v>170</v>
      </c>
      <c r="DI19" s="76"/>
      <c r="DJ19" s="77"/>
      <c r="DK19" s="77"/>
      <c r="DL19" s="77"/>
      <c r="DM19" s="77"/>
      <c r="DN19" s="78"/>
      <c r="DO19" s="144" t="n">
        <f aca="false">SUM(AC19:DN19)</f>
        <v>13515</v>
      </c>
      <c r="DP19" s="59" t="n">
        <f aca="false">AB19*(COUNT(AC19:DN19))</f>
        <v>0</v>
      </c>
      <c r="DQ19" s="59" t="n">
        <f aca="false">SUM(DO19:DP19)</f>
        <v>13515</v>
      </c>
      <c r="DR19" s="60" t="n">
        <f aca="false">(AVERAGE(AC19:DN19))</f>
        <v>160.892857142857</v>
      </c>
      <c r="DS19" s="68" t="str">
        <f aca="false">AA19</f>
        <v>Vladimirs Nahodkins</v>
      </c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5" hidden="false" customHeight="fals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1"/>
      <c r="Y20" s="1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68" t="n">
        <f aca="false">AA20</f>
        <v>0</v>
      </c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9.7" hidden="false" customHeight="false" outlineLevel="0" collapsed="false">
      <c r="A21" s="43" t="s">
        <v>44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0"/>
      <c r="U21" s="0"/>
      <c r="V21" s="0"/>
      <c r="W21" s="0"/>
      <c r="X21" s="1"/>
      <c r="Y21" s="1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53" customFormat="true" ht="58.2" hidden="false" customHeight="false" outlineLevel="0" collapsed="false">
      <c r="A22" s="49" t="s">
        <v>1</v>
      </c>
      <c r="B22" s="50" t="s">
        <v>2</v>
      </c>
      <c r="C22" s="101" t="str">
        <f aca="false">B23</f>
        <v>Aleksandra Litvjakova</v>
      </c>
      <c r="D22" s="101" t="str">
        <f aca="false">B24</f>
        <v>Aleksandrs Dmitrijevs</v>
      </c>
      <c r="E22" s="101" t="str">
        <f aca="false">B25</f>
        <v>Aleksandrs Perlovs</v>
      </c>
      <c r="F22" s="101" t="str">
        <f aca="false">B26</f>
        <v>Arkadijs Timčenko</v>
      </c>
      <c r="G22" s="101" t="str">
        <f aca="false">B27</f>
        <v>Daniels Bambals</v>
      </c>
      <c r="H22" s="101" t="str">
        <f aca="false">B28</f>
        <v>Edgars Kobiļuks</v>
      </c>
      <c r="I22" s="101" t="s">
        <v>93</v>
      </c>
      <c r="J22" s="101" t="str">
        <f aca="false">B30</f>
        <v>Emīls Sprogis</v>
      </c>
      <c r="K22" s="101" t="str">
        <f aca="false">B31</f>
        <v>Ilmārs Elijass</v>
      </c>
      <c r="L22" s="101" t="str">
        <f aca="false">B32</f>
        <v>Jurijs Nahodkins</v>
      </c>
      <c r="M22" s="101" t="str">
        <f aca="false">B33</f>
        <v>Kristaps Liecinieks</v>
      </c>
      <c r="N22" s="101" t="str">
        <f aca="false">B34</f>
        <v>Kristaps Otto</v>
      </c>
      <c r="O22" s="101" t="str">
        <f aca="false">B35</f>
        <v>Nikolajs Kiseļevs</v>
      </c>
      <c r="P22" s="101" t="str">
        <f aca="false">B36</f>
        <v>Pāvels Venclauskis</v>
      </c>
      <c r="Q22" s="101" t="str">
        <f aca="false">B37</f>
        <v>Leonīds Arsentjevs</v>
      </c>
      <c r="R22" s="101" t="str">
        <f aca="false">B38</f>
        <v>Vladimirs Nahodkins</v>
      </c>
      <c r="S22" s="102" t="s">
        <v>45</v>
      </c>
      <c r="T22" s="48"/>
    </row>
    <row r="23" s="68" customFormat="true" ht="17.35" hidden="false" customHeight="false" outlineLevel="0" collapsed="false">
      <c r="A23" s="63" t="n">
        <v>1</v>
      </c>
      <c r="B23" s="64" t="s">
        <v>87</v>
      </c>
      <c r="C23" s="82"/>
      <c r="D23" s="58" t="n">
        <v>8</v>
      </c>
      <c r="E23" s="58" t="n">
        <v>5</v>
      </c>
      <c r="F23" s="58" t="n">
        <v>2</v>
      </c>
      <c r="G23" s="58" t="n">
        <v>4</v>
      </c>
      <c r="H23" s="58" t="n">
        <v>2</v>
      </c>
      <c r="I23" s="58" t="n">
        <v>9</v>
      </c>
      <c r="J23" s="58" t="n">
        <v>4</v>
      </c>
      <c r="K23" s="58" t="n">
        <v>2</v>
      </c>
      <c r="L23" s="58" t="n">
        <v>6</v>
      </c>
      <c r="M23" s="58" t="n">
        <v>0</v>
      </c>
      <c r="N23" s="58" t="n">
        <v>10</v>
      </c>
      <c r="O23" s="58" t="n">
        <v>2</v>
      </c>
      <c r="P23" s="58" t="n">
        <v>14</v>
      </c>
      <c r="Q23" s="58" t="n">
        <v>10</v>
      </c>
      <c r="R23" s="58" t="n">
        <v>2</v>
      </c>
      <c r="S23" s="116" t="n">
        <f aca="false">SUM(C23:R23)</f>
        <v>80</v>
      </c>
      <c r="T23" s="117"/>
      <c r="X23" s="84"/>
      <c r="Y23" s="84"/>
    </row>
    <row r="24" customFormat="false" ht="17.35" hidden="false" customHeight="false" outlineLevel="0" collapsed="false">
      <c r="A24" s="63" t="n">
        <v>2</v>
      </c>
      <c r="B24" s="64" t="s">
        <v>88</v>
      </c>
      <c r="C24" s="56" t="n">
        <v>6</v>
      </c>
      <c r="D24" s="82"/>
      <c r="E24" s="58" t="n">
        <v>2</v>
      </c>
      <c r="F24" s="58" t="n">
        <v>9</v>
      </c>
      <c r="G24" s="58" t="n">
        <v>6</v>
      </c>
      <c r="H24" s="58" t="n">
        <v>10</v>
      </c>
      <c r="I24" s="58" t="n">
        <v>8</v>
      </c>
      <c r="J24" s="58"/>
      <c r="K24" s="58" t="n">
        <v>2</v>
      </c>
      <c r="L24" s="58"/>
      <c r="M24" s="58" t="n">
        <v>0</v>
      </c>
      <c r="N24" s="58" t="n">
        <v>4</v>
      </c>
      <c r="O24" s="58" t="n">
        <v>6</v>
      </c>
      <c r="P24" s="58" t="n">
        <v>14</v>
      </c>
      <c r="Q24" s="58" t="n">
        <v>12</v>
      </c>
      <c r="R24" s="58" t="n">
        <v>6</v>
      </c>
      <c r="S24" s="116" t="n">
        <f aca="false">SUM(C24:R24)</f>
        <v>85</v>
      </c>
      <c r="T24" s="117"/>
      <c r="U24" s="0"/>
      <c r="V24" s="0"/>
      <c r="W24" s="0"/>
      <c r="X24" s="1"/>
      <c r="Y24" s="1"/>
      <c r="Z24" s="0"/>
      <c r="AA24" s="0"/>
      <c r="AB24" s="0"/>
      <c r="AC24" s="0"/>
      <c r="AD24" s="0"/>
      <c r="AE24" s="0"/>
      <c r="AF24" s="0"/>
    </row>
    <row r="25" customFormat="false" ht="17.35" hidden="false" customHeight="false" outlineLevel="0" collapsed="false">
      <c r="A25" s="63" t="n">
        <v>3</v>
      </c>
      <c r="B25" s="64" t="s">
        <v>89</v>
      </c>
      <c r="C25" s="56" t="n">
        <v>9</v>
      </c>
      <c r="D25" s="58" t="n">
        <v>12</v>
      </c>
      <c r="E25" s="82"/>
      <c r="F25" s="58" t="n">
        <v>10</v>
      </c>
      <c r="G25" s="58" t="n">
        <v>8</v>
      </c>
      <c r="H25" s="58" t="n">
        <v>4</v>
      </c>
      <c r="I25" s="58" t="n">
        <v>8</v>
      </c>
      <c r="J25" s="58" t="n">
        <v>12</v>
      </c>
      <c r="K25" s="58" t="n">
        <v>4</v>
      </c>
      <c r="L25" s="58" t="n">
        <v>10</v>
      </c>
      <c r="M25" s="58" t="n">
        <v>14</v>
      </c>
      <c r="N25" s="58" t="n">
        <v>10</v>
      </c>
      <c r="O25" s="58" t="n">
        <v>13</v>
      </c>
      <c r="P25" s="58" t="n">
        <v>14</v>
      </c>
      <c r="Q25" s="58" t="n">
        <v>12</v>
      </c>
      <c r="R25" s="58" t="n">
        <v>10</v>
      </c>
      <c r="S25" s="116" t="n">
        <f aca="false">SUM(C25:R25)</f>
        <v>150</v>
      </c>
      <c r="T25" s="117"/>
      <c r="U25" s="0"/>
      <c r="V25" s="0"/>
      <c r="W25" s="0"/>
      <c r="X25" s="1"/>
      <c r="Y25" s="1"/>
      <c r="Z25" s="0"/>
      <c r="AA25" s="0"/>
      <c r="AB25" s="0"/>
      <c r="AC25" s="0"/>
      <c r="AD25" s="0"/>
      <c r="AE25" s="0"/>
      <c r="AF25" s="0"/>
    </row>
    <row r="26" customFormat="false" ht="17.35" hidden="false" customHeight="false" outlineLevel="0" collapsed="false">
      <c r="A26" s="63" t="n">
        <v>4</v>
      </c>
      <c r="B26" s="64" t="s">
        <v>90</v>
      </c>
      <c r="C26" s="56" t="n">
        <v>12</v>
      </c>
      <c r="D26" s="58" t="n">
        <v>5</v>
      </c>
      <c r="E26" s="58" t="n">
        <v>4</v>
      </c>
      <c r="F26" s="82"/>
      <c r="G26" s="58"/>
      <c r="H26" s="58"/>
      <c r="I26" s="58" t="n">
        <v>9</v>
      </c>
      <c r="J26" s="58" t="n">
        <v>10</v>
      </c>
      <c r="K26" s="58" t="n">
        <v>10</v>
      </c>
      <c r="L26" s="58" t="n">
        <v>6</v>
      </c>
      <c r="M26" s="58" t="n">
        <v>4</v>
      </c>
      <c r="N26" s="58" t="n">
        <v>10</v>
      </c>
      <c r="O26" s="58" t="n">
        <v>2</v>
      </c>
      <c r="P26" s="58"/>
      <c r="Q26" s="58" t="n">
        <v>4</v>
      </c>
      <c r="R26" s="58" t="n">
        <v>11</v>
      </c>
      <c r="S26" s="116" t="n">
        <f aca="false">SUM(C26:R26)</f>
        <v>87</v>
      </c>
      <c r="T26" s="118"/>
      <c r="U26" s="0"/>
      <c r="V26" s="0"/>
      <c r="W26" s="0"/>
      <c r="X26" s="1"/>
      <c r="Y26" s="1"/>
      <c r="Z26" s="0"/>
      <c r="AA26" s="0"/>
      <c r="AB26" s="0"/>
      <c r="AC26" s="0"/>
      <c r="AD26" s="0"/>
      <c r="AE26" s="0"/>
      <c r="AF26" s="0"/>
    </row>
    <row r="27" customFormat="false" ht="17.35" hidden="false" customHeight="false" outlineLevel="0" collapsed="false">
      <c r="A27" s="63" t="n">
        <v>5</v>
      </c>
      <c r="B27" s="64" t="s">
        <v>91</v>
      </c>
      <c r="C27" s="56" t="n">
        <v>10</v>
      </c>
      <c r="D27" s="58" t="n">
        <v>8</v>
      </c>
      <c r="E27" s="58" t="n">
        <v>6</v>
      </c>
      <c r="F27" s="58"/>
      <c r="G27" s="82"/>
      <c r="H27" s="58" t="n">
        <v>5</v>
      </c>
      <c r="I27" s="58" t="n">
        <v>10</v>
      </c>
      <c r="J27" s="58" t="n">
        <v>10</v>
      </c>
      <c r="K27" s="58" t="n">
        <v>2</v>
      </c>
      <c r="L27" s="58" t="n">
        <v>10</v>
      </c>
      <c r="M27" s="58" t="n">
        <v>8</v>
      </c>
      <c r="N27" s="58"/>
      <c r="O27" s="58" t="n">
        <v>10</v>
      </c>
      <c r="P27" s="58" t="n">
        <v>14</v>
      </c>
      <c r="Q27" s="58" t="n">
        <v>14</v>
      </c>
      <c r="R27" s="58" t="n">
        <v>10</v>
      </c>
      <c r="S27" s="116" t="n">
        <f aca="false">SUM(C27:R27)</f>
        <v>117</v>
      </c>
      <c r="T27" s="119"/>
      <c r="U27" s="0"/>
      <c r="V27" s="0"/>
      <c r="W27" s="0"/>
      <c r="X27" s="1"/>
      <c r="Y27" s="1"/>
      <c r="Z27" s="0"/>
      <c r="AA27" s="0"/>
      <c r="AB27" s="0"/>
      <c r="AC27" s="0"/>
      <c r="AD27" s="0"/>
      <c r="AE27" s="0"/>
      <c r="AF27" s="0"/>
    </row>
    <row r="28" customFormat="false" ht="17.35" hidden="false" customHeight="false" outlineLevel="0" collapsed="false">
      <c r="A28" s="63" t="n">
        <v>6</v>
      </c>
      <c r="B28" s="64" t="s">
        <v>92</v>
      </c>
      <c r="C28" s="56" t="n">
        <v>12</v>
      </c>
      <c r="D28" s="58" t="n">
        <v>4</v>
      </c>
      <c r="E28" s="58" t="n">
        <v>10</v>
      </c>
      <c r="F28" s="58"/>
      <c r="G28" s="58" t="n">
        <v>9</v>
      </c>
      <c r="H28" s="82"/>
      <c r="I28" s="58" t="n">
        <v>0</v>
      </c>
      <c r="J28" s="58" t="n">
        <v>10</v>
      </c>
      <c r="K28" s="58" t="n">
        <v>2</v>
      </c>
      <c r="L28" s="58" t="n">
        <v>6</v>
      </c>
      <c r="M28" s="58" t="n">
        <v>2</v>
      </c>
      <c r="N28" s="58" t="n">
        <v>10</v>
      </c>
      <c r="O28" s="58" t="n">
        <v>0</v>
      </c>
      <c r="P28" s="58" t="n">
        <v>14</v>
      </c>
      <c r="Q28" s="58" t="n">
        <v>12</v>
      </c>
      <c r="R28" s="58" t="n">
        <v>10</v>
      </c>
      <c r="S28" s="116" t="n">
        <f aca="false">SUM(C28:R28)</f>
        <v>101</v>
      </c>
      <c r="T28" s="119"/>
      <c r="U28" s="0"/>
      <c r="V28" s="0"/>
      <c r="W28" s="0"/>
      <c r="X28" s="1"/>
      <c r="Y28" s="1"/>
      <c r="Z28" s="0"/>
      <c r="AA28" s="0"/>
      <c r="AB28" s="0"/>
      <c r="AC28" s="0"/>
      <c r="AD28" s="0"/>
      <c r="AE28" s="0"/>
      <c r="AF28" s="0"/>
    </row>
    <row r="29" customFormat="false" ht="17.35" hidden="false" customHeight="false" outlineLevel="0" collapsed="false">
      <c r="A29" s="63" t="n">
        <v>7</v>
      </c>
      <c r="B29" s="64" t="s">
        <v>93</v>
      </c>
      <c r="C29" s="56" t="n">
        <v>5</v>
      </c>
      <c r="D29" s="58" t="n">
        <v>6</v>
      </c>
      <c r="E29" s="58" t="n">
        <v>6</v>
      </c>
      <c r="F29" s="58" t="n">
        <v>5</v>
      </c>
      <c r="G29" s="58" t="n">
        <v>4</v>
      </c>
      <c r="H29" s="58" t="n">
        <v>14</v>
      </c>
      <c r="I29" s="82"/>
      <c r="J29" s="58" t="n">
        <v>10</v>
      </c>
      <c r="K29" s="58" t="n">
        <v>2</v>
      </c>
      <c r="L29" s="58"/>
      <c r="M29" s="58" t="n">
        <v>6</v>
      </c>
      <c r="N29" s="58"/>
      <c r="O29" s="58" t="n">
        <v>6</v>
      </c>
      <c r="P29" s="58" t="n">
        <v>14</v>
      </c>
      <c r="Q29" s="58" t="n">
        <v>10</v>
      </c>
      <c r="R29" s="58" t="n">
        <v>8</v>
      </c>
      <c r="S29" s="116" t="n">
        <f aca="false">SUM(C29:R29)</f>
        <v>96</v>
      </c>
      <c r="T29" s="119"/>
      <c r="U29" s="0"/>
      <c r="V29" s="0"/>
      <c r="W29" s="0"/>
      <c r="X29" s="1"/>
      <c r="Y29" s="1"/>
      <c r="Z29" s="0"/>
      <c r="AA29" s="0"/>
      <c r="AB29" s="0"/>
      <c r="AC29" s="0"/>
      <c r="AD29" s="0"/>
      <c r="AE29" s="0"/>
      <c r="AF29" s="0"/>
    </row>
    <row r="30" customFormat="false" ht="17.35" hidden="false" customHeight="false" outlineLevel="0" collapsed="false">
      <c r="A30" s="63" t="n">
        <v>8</v>
      </c>
      <c r="B30" s="64" t="s">
        <v>94</v>
      </c>
      <c r="C30" s="56" t="n">
        <v>10</v>
      </c>
      <c r="D30" s="58"/>
      <c r="E30" s="58" t="n">
        <v>2</v>
      </c>
      <c r="F30" s="58" t="n">
        <v>4</v>
      </c>
      <c r="G30" s="58" t="n">
        <v>4</v>
      </c>
      <c r="H30" s="58" t="n">
        <v>4</v>
      </c>
      <c r="I30" s="58" t="n">
        <v>4</v>
      </c>
      <c r="J30" s="82"/>
      <c r="K30" s="58" t="n">
        <v>0</v>
      </c>
      <c r="L30" s="58" t="n">
        <v>0</v>
      </c>
      <c r="M30" s="58" t="n">
        <v>0</v>
      </c>
      <c r="N30" s="58" t="n">
        <v>6</v>
      </c>
      <c r="O30" s="58" t="n">
        <v>4</v>
      </c>
      <c r="P30" s="58" t="n">
        <v>4</v>
      </c>
      <c r="Q30" s="58" t="n">
        <v>8</v>
      </c>
      <c r="R30" s="58"/>
      <c r="S30" s="116" t="n">
        <f aca="false">SUM(C30:R30)</f>
        <v>50</v>
      </c>
      <c r="T30" s="119"/>
      <c r="U30" s="0"/>
      <c r="V30" s="0"/>
      <c r="W30" s="0"/>
      <c r="X30" s="1"/>
      <c r="Y30" s="1"/>
      <c r="Z30" s="0"/>
      <c r="AA30" s="0"/>
      <c r="AB30" s="0"/>
      <c r="AC30" s="0"/>
      <c r="AD30" s="0"/>
      <c r="AE30" s="0"/>
      <c r="AF30" s="0"/>
    </row>
    <row r="31" customFormat="false" ht="17.35" hidden="false" customHeight="false" outlineLevel="0" collapsed="false">
      <c r="A31" s="63" t="n">
        <v>9</v>
      </c>
      <c r="B31" s="64" t="s">
        <v>95</v>
      </c>
      <c r="C31" s="56" t="n">
        <v>12</v>
      </c>
      <c r="D31" s="58" t="n">
        <v>12</v>
      </c>
      <c r="E31" s="58" t="n">
        <v>10</v>
      </c>
      <c r="F31" s="58" t="n">
        <v>4</v>
      </c>
      <c r="G31" s="58" t="n">
        <v>12</v>
      </c>
      <c r="H31" s="58" t="n">
        <v>12</v>
      </c>
      <c r="I31" s="58" t="n">
        <v>12</v>
      </c>
      <c r="J31" s="58" t="n">
        <v>14</v>
      </c>
      <c r="K31" s="82"/>
      <c r="L31" s="58" t="n">
        <v>12</v>
      </c>
      <c r="M31" s="58" t="n">
        <v>2</v>
      </c>
      <c r="N31" s="58" t="n">
        <v>4</v>
      </c>
      <c r="O31" s="58" t="n">
        <v>6</v>
      </c>
      <c r="P31" s="58" t="n">
        <v>14</v>
      </c>
      <c r="Q31" s="58" t="n">
        <v>14</v>
      </c>
      <c r="R31" s="58" t="n">
        <v>6</v>
      </c>
      <c r="S31" s="116" t="n">
        <f aca="false">SUM(C31:R31)</f>
        <v>146</v>
      </c>
      <c r="T31" s="119"/>
      <c r="U31" s="0"/>
      <c r="V31" s="0"/>
      <c r="W31" s="0"/>
      <c r="X31" s="1"/>
      <c r="Y31" s="1"/>
      <c r="Z31" s="0"/>
      <c r="AA31" s="0"/>
      <c r="AB31" s="0"/>
      <c r="AC31" s="0"/>
      <c r="AD31" s="0"/>
      <c r="AE31" s="0"/>
      <c r="AF31" s="0"/>
    </row>
    <row r="32" customFormat="false" ht="17.35" hidden="false" customHeight="false" outlineLevel="0" collapsed="false">
      <c r="A32" s="63" t="n">
        <v>10</v>
      </c>
      <c r="B32" s="64" t="s">
        <v>96</v>
      </c>
      <c r="C32" s="56" t="n">
        <v>8</v>
      </c>
      <c r="D32" s="58"/>
      <c r="E32" s="58" t="n">
        <v>4</v>
      </c>
      <c r="F32" s="58" t="n">
        <v>8</v>
      </c>
      <c r="G32" s="58" t="n">
        <v>4</v>
      </c>
      <c r="H32" s="58" t="n">
        <v>8</v>
      </c>
      <c r="I32" s="58"/>
      <c r="J32" s="58" t="n">
        <v>14</v>
      </c>
      <c r="K32" s="58" t="n">
        <v>2</v>
      </c>
      <c r="L32" s="82"/>
      <c r="M32" s="58" t="n">
        <v>0</v>
      </c>
      <c r="N32" s="58"/>
      <c r="O32" s="58" t="n">
        <v>2</v>
      </c>
      <c r="P32" s="58" t="n">
        <v>6</v>
      </c>
      <c r="Q32" s="58" t="n">
        <v>12</v>
      </c>
      <c r="R32" s="58" t="n">
        <v>0</v>
      </c>
      <c r="S32" s="116" t="n">
        <f aca="false">SUM(C32:R32)</f>
        <v>68</v>
      </c>
      <c r="T32" s="119"/>
      <c r="U32" s="0"/>
      <c r="V32" s="0"/>
      <c r="W32" s="0"/>
      <c r="X32" s="1"/>
      <c r="Y32" s="1"/>
      <c r="Z32" s="0"/>
      <c r="AA32" s="0"/>
      <c r="AB32" s="0"/>
      <c r="AC32" s="0"/>
      <c r="AD32" s="0"/>
      <c r="AE32" s="0"/>
      <c r="AF32" s="0"/>
    </row>
    <row r="33" customFormat="false" ht="17.35" hidden="false" customHeight="false" outlineLevel="0" collapsed="false">
      <c r="A33" s="145" t="n">
        <v>11</v>
      </c>
      <c r="B33" s="146" t="s">
        <v>97</v>
      </c>
      <c r="C33" s="56" t="n">
        <v>14</v>
      </c>
      <c r="D33" s="58" t="n">
        <v>14</v>
      </c>
      <c r="E33" s="58" t="n">
        <v>0</v>
      </c>
      <c r="F33" s="58" t="n">
        <v>10</v>
      </c>
      <c r="G33" s="58" t="n">
        <v>6</v>
      </c>
      <c r="H33" s="58" t="n">
        <v>12</v>
      </c>
      <c r="I33" s="58" t="n">
        <v>8</v>
      </c>
      <c r="J33" s="58" t="n">
        <v>14</v>
      </c>
      <c r="K33" s="58" t="n">
        <v>12</v>
      </c>
      <c r="L33" s="58" t="n">
        <v>14</v>
      </c>
      <c r="M33" s="82"/>
      <c r="N33" s="58" t="n">
        <v>12</v>
      </c>
      <c r="O33" s="58" t="n">
        <v>8</v>
      </c>
      <c r="P33" s="58" t="n">
        <v>10</v>
      </c>
      <c r="Q33" s="58" t="n">
        <v>9</v>
      </c>
      <c r="R33" s="58" t="n">
        <v>12</v>
      </c>
      <c r="S33" s="116" t="n">
        <f aca="false">SUM(C33:R33)</f>
        <v>155</v>
      </c>
      <c r="T33" s="119"/>
      <c r="U33" s="0"/>
      <c r="V33" s="0"/>
      <c r="W33" s="0"/>
      <c r="X33" s="1"/>
      <c r="Y33" s="1"/>
      <c r="Z33" s="0"/>
      <c r="AA33" s="0"/>
      <c r="AB33" s="0"/>
      <c r="AC33" s="0"/>
      <c r="AD33" s="0"/>
      <c r="AE33" s="0"/>
      <c r="AF33" s="0"/>
    </row>
    <row r="34" customFormat="false" ht="17.35" hidden="false" customHeight="false" outlineLevel="0" collapsed="false">
      <c r="A34" s="63" t="n">
        <v>12</v>
      </c>
      <c r="B34" s="64" t="s">
        <v>98</v>
      </c>
      <c r="C34" s="56" t="n">
        <v>4</v>
      </c>
      <c r="D34" s="58" t="n">
        <v>10</v>
      </c>
      <c r="E34" s="58" t="n">
        <v>4</v>
      </c>
      <c r="F34" s="58" t="n">
        <v>4</v>
      </c>
      <c r="G34" s="58"/>
      <c r="H34" s="58" t="n">
        <v>4</v>
      </c>
      <c r="I34" s="58"/>
      <c r="J34" s="58" t="n">
        <v>8</v>
      </c>
      <c r="K34" s="58" t="n">
        <v>10</v>
      </c>
      <c r="L34" s="58"/>
      <c r="M34" s="58" t="n">
        <v>2</v>
      </c>
      <c r="N34" s="82"/>
      <c r="O34" s="58" t="n">
        <v>2</v>
      </c>
      <c r="P34" s="58" t="n">
        <v>14</v>
      </c>
      <c r="Q34" s="58" t="n">
        <v>12</v>
      </c>
      <c r="R34" s="58" t="n">
        <v>12</v>
      </c>
      <c r="S34" s="116" t="n">
        <f aca="false">SUM(C34:R34)</f>
        <v>86</v>
      </c>
      <c r="T34" s="119"/>
      <c r="U34" s="0"/>
      <c r="V34" s="0"/>
      <c r="W34" s="0"/>
      <c r="X34" s="1"/>
      <c r="Y34" s="1"/>
      <c r="Z34" s="0"/>
      <c r="AA34" s="0"/>
      <c r="AB34" s="0"/>
      <c r="AC34" s="0"/>
      <c r="AD34" s="0"/>
      <c r="AE34" s="0"/>
      <c r="AF34" s="0"/>
    </row>
    <row r="35" customFormat="false" ht="17.35" hidden="false" customHeight="false" outlineLevel="0" collapsed="false">
      <c r="A35" s="63" t="n">
        <v>13</v>
      </c>
      <c r="B35" s="64" t="s">
        <v>99</v>
      </c>
      <c r="C35" s="56" t="n">
        <v>12</v>
      </c>
      <c r="D35" s="58" t="n">
        <v>8</v>
      </c>
      <c r="E35" s="58" t="n">
        <v>1</v>
      </c>
      <c r="F35" s="58" t="n">
        <v>12</v>
      </c>
      <c r="G35" s="58" t="n">
        <v>4</v>
      </c>
      <c r="H35" s="58" t="n">
        <v>14</v>
      </c>
      <c r="I35" s="58" t="n">
        <v>8</v>
      </c>
      <c r="J35" s="58" t="n">
        <v>10</v>
      </c>
      <c r="K35" s="58" t="n">
        <v>8</v>
      </c>
      <c r="L35" s="58" t="n">
        <v>12</v>
      </c>
      <c r="M35" s="58" t="n">
        <v>6</v>
      </c>
      <c r="N35" s="58" t="n">
        <v>12</v>
      </c>
      <c r="O35" s="82"/>
      <c r="P35" s="58" t="n">
        <v>11</v>
      </c>
      <c r="Q35" s="58" t="n">
        <v>10</v>
      </c>
      <c r="R35" s="58" t="n">
        <v>4</v>
      </c>
      <c r="S35" s="116" t="n">
        <f aca="false">SUM(C35:R35)</f>
        <v>132</v>
      </c>
      <c r="T35" s="119"/>
      <c r="U35" s="0"/>
      <c r="V35" s="0"/>
      <c r="W35" s="0"/>
      <c r="X35" s="1"/>
      <c r="Y35" s="1"/>
      <c r="Z35" s="0"/>
      <c r="AA35" s="0"/>
      <c r="AB35" s="0"/>
      <c r="AC35" s="0"/>
      <c r="AD35" s="0"/>
      <c r="AE35" s="0"/>
      <c r="AF35" s="0"/>
    </row>
    <row r="36" customFormat="false" ht="17.35" hidden="false" customHeight="false" outlineLevel="0" collapsed="false">
      <c r="A36" s="63" t="n">
        <v>14</v>
      </c>
      <c r="B36" s="64" t="s">
        <v>100</v>
      </c>
      <c r="C36" s="105"/>
      <c r="D36" s="58" t="n">
        <v>0</v>
      </c>
      <c r="E36" s="58" t="n">
        <v>0</v>
      </c>
      <c r="F36" s="58"/>
      <c r="G36" s="58" t="n">
        <v>0</v>
      </c>
      <c r="H36" s="58" t="n">
        <v>0</v>
      </c>
      <c r="I36" s="58" t="n">
        <v>0</v>
      </c>
      <c r="J36" s="58" t="n">
        <v>10</v>
      </c>
      <c r="K36" s="58" t="n">
        <v>0</v>
      </c>
      <c r="L36" s="58" t="n">
        <v>8</v>
      </c>
      <c r="M36" s="58" t="n">
        <v>4</v>
      </c>
      <c r="N36" s="58" t="n">
        <v>0</v>
      </c>
      <c r="O36" s="58" t="n">
        <v>3</v>
      </c>
      <c r="P36" s="82"/>
      <c r="Q36" s="58" t="n">
        <v>0</v>
      </c>
      <c r="R36" s="58" t="n">
        <v>0</v>
      </c>
      <c r="S36" s="116" t="n">
        <f aca="false">SUM(C36:R36)</f>
        <v>25</v>
      </c>
      <c r="T36" s="119"/>
      <c r="U36" s="0"/>
      <c r="V36" s="0"/>
      <c r="W36" s="0"/>
      <c r="X36" s="1"/>
      <c r="Y36" s="1"/>
      <c r="Z36" s="0"/>
      <c r="AA36" s="0"/>
      <c r="AB36" s="0"/>
      <c r="AC36" s="0"/>
      <c r="AD36" s="0"/>
      <c r="AE36" s="0"/>
      <c r="AF36" s="0"/>
    </row>
    <row r="37" customFormat="false" ht="17.35" hidden="false" customHeight="false" outlineLevel="0" collapsed="false">
      <c r="A37" s="63" t="n">
        <v>15</v>
      </c>
      <c r="B37" s="64" t="s">
        <v>101</v>
      </c>
      <c r="C37" s="56" t="n">
        <v>4</v>
      </c>
      <c r="D37" s="58" t="n">
        <v>2</v>
      </c>
      <c r="E37" s="58" t="n">
        <v>2</v>
      </c>
      <c r="F37" s="58" t="n">
        <v>10</v>
      </c>
      <c r="G37" s="58" t="n">
        <v>0</v>
      </c>
      <c r="H37" s="58" t="n">
        <v>2</v>
      </c>
      <c r="I37" s="58" t="n">
        <v>4</v>
      </c>
      <c r="J37" s="58" t="n">
        <v>6</v>
      </c>
      <c r="K37" s="58" t="n">
        <v>0</v>
      </c>
      <c r="L37" s="58" t="n">
        <v>2</v>
      </c>
      <c r="M37" s="58" t="n">
        <v>5</v>
      </c>
      <c r="N37" s="58" t="n">
        <v>2</v>
      </c>
      <c r="O37" s="58" t="n">
        <v>4</v>
      </c>
      <c r="P37" s="58" t="n">
        <v>14</v>
      </c>
      <c r="Q37" s="82"/>
      <c r="R37" s="58" t="n">
        <v>4</v>
      </c>
      <c r="S37" s="116" t="n">
        <f aca="false">SUM(C37:R37)</f>
        <v>61</v>
      </c>
      <c r="T37" s="80"/>
      <c r="U37" s="18"/>
      <c r="V37" s="18"/>
      <c r="W37" s="18"/>
      <c r="X37" s="81"/>
      <c r="Y37" s="81"/>
      <c r="Z37" s="18"/>
      <c r="AA37" s="18"/>
      <c r="AB37" s="18"/>
      <c r="AC37" s="18"/>
      <c r="AD37" s="18"/>
      <c r="AE37" s="18"/>
      <c r="AF37" s="18"/>
    </row>
    <row r="38" customFormat="false" ht="17.35" hidden="false" customHeight="false" outlineLevel="0" collapsed="false">
      <c r="A38" s="73" t="n">
        <v>16</v>
      </c>
      <c r="B38" s="74" t="s">
        <v>102</v>
      </c>
      <c r="C38" s="112" t="n">
        <v>12</v>
      </c>
      <c r="D38" s="77" t="n">
        <v>8</v>
      </c>
      <c r="E38" s="77" t="n">
        <v>4</v>
      </c>
      <c r="F38" s="77" t="n">
        <v>3</v>
      </c>
      <c r="G38" s="77" t="n">
        <v>4</v>
      </c>
      <c r="H38" s="77" t="n">
        <v>4</v>
      </c>
      <c r="I38" s="77" t="n">
        <v>6</v>
      </c>
      <c r="J38" s="77"/>
      <c r="K38" s="77" t="n">
        <v>8</v>
      </c>
      <c r="L38" s="77" t="n">
        <v>14</v>
      </c>
      <c r="M38" s="77" t="n">
        <v>2</v>
      </c>
      <c r="N38" s="77" t="n">
        <v>2</v>
      </c>
      <c r="O38" s="77" t="n">
        <v>10</v>
      </c>
      <c r="P38" s="77" t="n">
        <v>14</v>
      </c>
      <c r="Q38" s="77" t="n">
        <v>10</v>
      </c>
      <c r="R38" s="113"/>
      <c r="S38" s="120" t="n">
        <f aca="false">SUM(C38:R38)</f>
        <v>101</v>
      </c>
      <c r="T38" s="81"/>
      <c r="U38" s="81"/>
      <c r="V38" s="79"/>
      <c r="W38" s="79"/>
      <c r="X38" s="81"/>
      <c r="Y38" s="81"/>
      <c r="Z38" s="18"/>
      <c r="AA38" s="18"/>
      <c r="AB38" s="18"/>
      <c r="AC38" s="18"/>
      <c r="AD38" s="18"/>
      <c r="AE38" s="18"/>
      <c r="AF38" s="18"/>
    </row>
  </sheetData>
  <mergeCells count="17">
    <mergeCell ref="A2:W2"/>
    <mergeCell ref="AC3:AH3"/>
    <mergeCell ref="AI3:AN3"/>
    <mergeCell ref="AO3:AT3"/>
    <mergeCell ref="AU3:AZ3"/>
    <mergeCell ref="BA3:BF3"/>
    <mergeCell ref="BG3:BL3"/>
    <mergeCell ref="BM3:BR3"/>
    <mergeCell ref="BS3:BX3"/>
    <mergeCell ref="BY3:CD3"/>
    <mergeCell ref="CE3:CJ3"/>
    <mergeCell ref="CK3:CP3"/>
    <mergeCell ref="CQ3:CV3"/>
    <mergeCell ref="CW3:DB3"/>
    <mergeCell ref="DC3:DH3"/>
    <mergeCell ref="DI3:DN3"/>
    <mergeCell ref="A21:S2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</TotalTime>
  <Application>LibreOffice/4.4.3.2$Windows_x86 LibreOffice_project/88805f81e9fe61362df02b9941de8e38a9b5fd16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2002-11-28T11:40:37Z</dcterms:created>
  <dc:creator>JK</dc:creator>
  <dc:language>lv-LV</dc:language>
  <cp:lastPrinted>2015-09-07T10:35:50Z</cp:lastPrinted>
  <dcterms:modified xsi:type="dcterms:W3CDTF">2015-09-07T10:36:03Z</dcterms:modified>
  <cp:revision>149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  <property fmtid="{D5CDD505-2E9C-101B-9397-08002B2CF9AE}" pid="8" name="_AdHocReviewCycleID">
    <vt:i4>1544120377</vt:i4>
  </property>
  <property fmtid="{D5CDD505-2E9C-101B-9397-08002B2CF9AE}" pid="9" name="_AuthorEmail">
    <vt:lpwstr>rc@neonet.lv</vt:lpwstr>
  </property>
  <property fmtid="{D5CDD505-2E9C-101B-9397-08002B2CF9AE}" pid="10" name="_AuthorEmailDisplayName">
    <vt:lpwstr>RigaConcert (rc@neonet.lv)</vt:lpwstr>
  </property>
  <property fmtid="{D5CDD505-2E9C-101B-9397-08002B2CF9AE}" pid="11" name="_EmailSubject">
    <vt:lpwstr>RE: </vt:lpwstr>
  </property>
</Properties>
</file>