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kuments\LBF\LBT21.08\TOSS Meistars\"/>
    </mc:Choice>
  </mc:AlternateContent>
  <bookViews>
    <workbookView xWindow="0" yWindow="0" windowWidth="11130" windowHeight="7455" tabRatio="807" activeTab="1"/>
  </bookViews>
  <sheets>
    <sheet name="Final standing 15" sheetId="1" r:id="rId1"/>
    <sheet name="Pusfināls&gt;Fināls 15" sheetId="2" r:id="rId2"/>
    <sheet name="Total Qualif.Results" sheetId="3" r:id="rId3"/>
    <sheet name="Sq.3" sheetId="6" r:id="rId4"/>
    <sheet name="Sq.2" sheetId="7" r:id="rId5"/>
    <sheet name="Sq.1" sheetId="8" r:id="rId6"/>
  </sheets>
  <externalReferences>
    <externalReference r:id="rId7"/>
    <externalReference r:id="rId8"/>
    <externalReference r:id="rId9"/>
  </externalReferences>
  <definedNames>
    <definedName name="Excel_BuiltIn_Print_Area" localSheetId="0">'Final standing 15'!$B$1:$K$29</definedName>
    <definedName name="Excel_BuiltIn_Print_Area" localSheetId="1">'Pusfināls&gt;Fināls 15'!$A$1:$BB$20</definedName>
    <definedName name="Excel_BuiltIn_Print_Area" localSheetId="2">'Total Qualif.Results'!$A$1:$W$18</definedName>
    <definedName name="ind_kesk" localSheetId="4">'[1]Individual 09_10-4'!#REF!</definedName>
    <definedName name="ind_kesk" localSheetId="3">'[1]Individual 09_10-4'!#REF!</definedName>
    <definedName name="ind_kesk" localSheetId="2">'[1]Individual 09_10-4'!#REF!</definedName>
    <definedName name="ind_kesk">'[1]Individual 09_10-4'!#REF!</definedName>
    <definedName name="kokku" localSheetId="4">#REF!</definedName>
    <definedName name="kokku" localSheetId="3">#REF!</definedName>
    <definedName name="kokku" localSheetId="2">#REF!</definedName>
    <definedName name="kokku">#REF!</definedName>
    <definedName name="Päevi" localSheetId="4">#REF!</definedName>
    <definedName name="Päevi" localSheetId="3">#REF!</definedName>
    <definedName name="Päevi" localSheetId="2">#REF!</definedName>
    <definedName name="Päevi">#REF!</definedName>
    <definedName name="PlayerList">#REF!</definedName>
    <definedName name="Players">'[2]Handicap 07-08'!$I$5:$I$200</definedName>
    <definedName name="Pol" localSheetId="4">#REF!</definedName>
    <definedName name="Pol" localSheetId="3">#REF!</definedName>
    <definedName name="Pol" localSheetId="2">#REF!</definedName>
    <definedName name="Pol">#REF!</definedName>
    <definedName name="_xlnm.Print_Area" localSheetId="0">'Final standing 15'!$B$1:$K$29</definedName>
    <definedName name="_xlnm.Print_Area" localSheetId="1">'Pusfināls&gt;Fināls 15'!$A$1:$BB$16</definedName>
    <definedName name="_xlnm.Print_Area" localSheetId="5">Sq.1!$A$1:$S$15</definedName>
    <definedName name="_xlnm.Print_Area" localSheetId="4">Sq.2!$A$1:$S$20</definedName>
    <definedName name="_xlnm.Print_Area" localSheetId="3">Sq.3!$A$1:$S$22</definedName>
    <definedName name="_xlnm.Print_Area" localSheetId="2">'Total Qualif.Results'!$A$1:$W$29</definedName>
    <definedName name="qqq">'[3]Player list'!$B$5:$B$195</definedName>
    <definedName name="TeamList">"RR team"";""CAPAROL"";""LIVO"";""X"";""Turbo"";""Wizards"";""SK ""NB"""";""STORM"";""LARO"";""Plakanizetaji"""</definedName>
    <definedName name="Yes" localSheetId="4">#REF!</definedName>
    <definedName name="Yes" localSheetId="3">#REF!</definedName>
    <definedName name="Yes" localSheetId="2">#REF!</definedName>
    <definedName name="Yes">#REF!</definedName>
  </definedNames>
  <calcPr calcId="152511"/>
</workbook>
</file>

<file path=xl/calcChain.xml><?xml version="1.0" encoding="utf-8"?>
<calcChain xmlns="http://schemas.openxmlformats.org/spreadsheetml/2006/main">
  <c r="S5" i="3" l="1"/>
  <c r="T5" i="3" s="1"/>
  <c r="U5" i="3" s="1"/>
  <c r="W19" i="3"/>
  <c r="S6" i="3"/>
  <c r="T6" i="3" s="1"/>
  <c r="U6" i="3" s="1"/>
  <c r="W14" i="3"/>
  <c r="S7" i="3"/>
  <c r="T7" i="3"/>
  <c r="W6" i="3"/>
  <c r="S9" i="3"/>
  <c r="T9" i="3"/>
  <c r="W27" i="3"/>
  <c r="S10" i="3"/>
  <c r="T10" i="3"/>
  <c r="U10" i="3" s="1"/>
  <c r="W16" i="3"/>
  <c r="S12" i="3"/>
  <c r="T12" i="3" s="1"/>
  <c r="U12" i="3" s="1"/>
  <c r="W5" i="3"/>
  <c r="S13" i="3"/>
  <c r="T13" i="3" s="1"/>
  <c r="U7" i="3"/>
  <c r="W7" i="3"/>
  <c r="S14" i="3"/>
  <c r="T14" i="3" s="1"/>
  <c r="U14" i="3" s="1"/>
  <c r="W21" i="3"/>
  <c r="S15" i="3"/>
  <c r="T15" i="3" s="1"/>
  <c r="W10" i="3"/>
  <c r="S18" i="3"/>
  <c r="T18" i="3" s="1"/>
  <c r="W25" i="3"/>
  <c r="S24" i="3"/>
  <c r="T24" i="3" s="1"/>
  <c r="W12" i="3"/>
  <c r="S18" i="6"/>
  <c r="O18" i="6"/>
  <c r="P18" i="6" s="1"/>
  <c r="O13" i="6"/>
  <c r="P13" i="6" s="1"/>
  <c r="Q13" i="6" s="1"/>
  <c r="S13" i="6"/>
  <c r="S29" i="3"/>
  <c r="T29" i="3" s="1"/>
  <c r="W26" i="3"/>
  <c r="O9" i="7"/>
  <c r="P9" i="7" s="1"/>
  <c r="S9" i="7"/>
  <c r="O10" i="7"/>
  <c r="P10" i="7" s="1"/>
  <c r="Q10" i="7" s="1"/>
  <c r="S10" i="7"/>
  <c r="O11" i="7"/>
  <c r="P11" i="7" s="1"/>
  <c r="S11" i="7"/>
  <c r="O12" i="7"/>
  <c r="P12" i="7"/>
  <c r="R12" i="7" s="1"/>
  <c r="S12" i="7"/>
  <c r="O13" i="7"/>
  <c r="P13" i="7" s="1"/>
  <c r="S13" i="7"/>
  <c r="O14" i="7"/>
  <c r="P14" i="7" s="1"/>
  <c r="Q14" i="7" s="1"/>
  <c r="S14" i="7"/>
  <c r="O15" i="7"/>
  <c r="P15" i="7" s="1"/>
  <c r="S15" i="7"/>
  <c r="O16" i="7"/>
  <c r="P16" i="7" s="1"/>
  <c r="S16" i="7"/>
  <c r="O17" i="7"/>
  <c r="P17" i="7"/>
  <c r="R17" i="7" s="1"/>
  <c r="S17" i="7"/>
  <c r="O18" i="7"/>
  <c r="P18" i="7"/>
  <c r="S18" i="7"/>
  <c r="O19" i="7"/>
  <c r="P19" i="7" s="1"/>
  <c r="S19" i="7"/>
  <c r="O20" i="7"/>
  <c r="P20" i="7" s="1"/>
  <c r="S20" i="7"/>
  <c r="O10" i="8"/>
  <c r="P10" i="8" s="1"/>
  <c r="S10" i="8"/>
  <c r="O11" i="8"/>
  <c r="P11" i="8"/>
  <c r="Q11" i="8" s="1"/>
  <c r="S11" i="8"/>
  <c r="O12" i="8"/>
  <c r="P12" i="8"/>
  <c r="S12" i="8"/>
  <c r="O13" i="8"/>
  <c r="P13" i="8" s="1"/>
  <c r="S13" i="8"/>
  <c r="O14" i="8"/>
  <c r="P14" i="8" s="1"/>
  <c r="S14" i="8"/>
  <c r="O15" i="8"/>
  <c r="P15" i="8" s="1"/>
  <c r="S15" i="8"/>
  <c r="O6" i="6"/>
  <c r="P6" i="6" s="1"/>
  <c r="S6" i="6"/>
  <c r="O20" i="6"/>
  <c r="P20" i="6" s="1"/>
  <c r="Q20" i="6" s="1"/>
  <c r="S20" i="6"/>
  <c r="O21" i="6"/>
  <c r="P21" i="6" s="1"/>
  <c r="S21" i="6"/>
  <c r="O17" i="6"/>
  <c r="P17" i="6" s="1"/>
  <c r="S17" i="6"/>
  <c r="O16" i="6"/>
  <c r="P16" i="6" s="1"/>
  <c r="Q16" i="6" s="1"/>
  <c r="S16" i="6"/>
  <c r="O15" i="6"/>
  <c r="P15" i="6" s="1"/>
  <c r="S15" i="6"/>
  <c r="O8" i="6"/>
  <c r="P8" i="6"/>
  <c r="Q8" i="6" s="1"/>
  <c r="S8" i="6"/>
  <c r="O7" i="6"/>
  <c r="P7" i="6" s="1"/>
  <c r="S7" i="6"/>
  <c r="O19" i="6"/>
  <c r="P19" i="6" s="1"/>
  <c r="S19" i="6"/>
  <c r="O5" i="6"/>
  <c r="P5" i="6" s="1"/>
  <c r="S5" i="6"/>
  <c r="O22" i="6"/>
  <c r="P22" i="6" s="1"/>
  <c r="Q22" i="6" s="1"/>
  <c r="S22" i="6"/>
  <c r="U2" i="2"/>
  <c r="S12" i="2"/>
  <c r="T12" i="2" s="1"/>
  <c r="W10" i="2"/>
  <c r="S4" i="2"/>
  <c r="T4" i="2" s="1"/>
  <c r="W4" i="2"/>
  <c r="S11" i="2"/>
  <c r="T11" i="2" s="1"/>
  <c r="W11" i="2"/>
  <c r="S8" i="2"/>
  <c r="T8" i="2" s="1"/>
  <c r="W7" i="2"/>
  <c r="S13" i="2"/>
  <c r="T13" i="2"/>
  <c r="U13" i="2" s="1"/>
  <c r="W15" i="2"/>
  <c r="S7" i="2"/>
  <c r="T7" i="2" s="1"/>
  <c r="W8" i="2"/>
  <c r="S9" i="2"/>
  <c r="T9" i="2" s="1"/>
  <c r="W12" i="2"/>
  <c r="S6" i="2"/>
  <c r="T6" i="2" s="1"/>
  <c r="W5" i="2"/>
  <c r="S5" i="2"/>
  <c r="T5" i="2"/>
  <c r="V5" i="2" s="1"/>
  <c r="W6" i="2"/>
  <c r="S10" i="2"/>
  <c r="T10" i="2"/>
  <c r="U10" i="2" s="1"/>
  <c r="W9" i="2"/>
  <c r="S15" i="2"/>
  <c r="T15" i="2" s="1"/>
  <c r="W13" i="2"/>
  <c r="S14" i="2"/>
  <c r="T14" i="2" s="1"/>
  <c r="W14" i="2"/>
  <c r="S16" i="2"/>
  <c r="T16" i="2" s="1"/>
  <c r="W16" i="2"/>
  <c r="S2" i="8"/>
  <c r="O4" i="8"/>
  <c r="P4" i="8"/>
  <c r="Q4" i="8" s="1"/>
  <c r="R4" i="8"/>
  <c r="S4" i="8"/>
  <c r="O5" i="8"/>
  <c r="P5" i="8"/>
  <c r="S5" i="8"/>
  <c r="O6" i="8"/>
  <c r="P6" i="8" s="1"/>
  <c r="S6" i="8"/>
  <c r="O7" i="8"/>
  <c r="P7" i="8" s="1"/>
  <c r="S7" i="8"/>
  <c r="O8" i="8"/>
  <c r="P8" i="8" s="1"/>
  <c r="S8" i="8"/>
  <c r="O9" i="8"/>
  <c r="P9" i="8" s="1"/>
  <c r="S9" i="8"/>
  <c r="S2" i="7"/>
  <c r="O4" i="7"/>
  <c r="P4" i="7"/>
  <c r="S4" i="7"/>
  <c r="O5" i="7"/>
  <c r="P5" i="7" s="1"/>
  <c r="S5" i="7"/>
  <c r="O6" i="7"/>
  <c r="P6" i="7"/>
  <c r="Q6" i="7" s="1"/>
  <c r="S6" i="7"/>
  <c r="O7" i="7"/>
  <c r="P7" i="7"/>
  <c r="S7" i="7"/>
  <c r="O8" i="7"/>
  <c r="P8" i="7" s="1"/>
  <c r="S8" i="7"/>
  <c r="S2" i="6"/>
  <c r="O4" i="6"/>
  <c r="P4" i="6"/>
  <c r="Q4" i="6"/>
  <c r="R4" i="6"/>
  <c r="S4" i="6"/>
  <c r="O9" i="6"/>
  <c r="P9" i="6" s="1"/>
  <c r="S9" i="6"/>
  <c r="O14" i="6"/>
  <c r="P14" i="6" s="1"/>
  <c r="S14" i="6"/>
  <c r="O11" i="6"/>
  <c r="P11" i="6" s="1"/>
  <c r="S11" i="6"/>
  <c r="O12" i="6"/>
  <c r="P12" i="6" s="1"/>
  <c r="S12" i="6"/>
  <c r="O10" i="6"/>
  <c r="P10" i="6" s="1"/>
  <c r="S10" i="6"/>
  <c r="W2" i="3"/>
  <c r="S4" i="3"/>
  <c r="T4" i="3"/>
  <c r="V4" i="3" s="1"/>
  <c r="W4" i="3"/>
  <c r="S16" i="3"/>
  <c r="T16" i="3" s="1"/>
  <c r="U16" i="3" s="1"/>
  <c r="W22" i="3"/>
  <c r="S20" i="3"/>
  <c r="T20" i="3"/>
  <c r="U20" i="3" s="1"/>
  <c r="W24" i="3"/>
  <c r="S21" i="3"/>
  <c r="T21" i="3" s="1"/>
  <c r="U21" i="3" s="1"/>
  <c r="W28" i="3"/>
  <c r="S26" i="3"/>
  <c r="T26" i="3" s="1"/>
  <c r="W15" i="3"/>
  <c r="S28" i="3"/>
  <c r="T28" i="3" s="1"/>
  <c r="W20" i="3"/>
  <c r="S8" i="3"/>
  <c r="T8" i="3" s="1"/>
  <c r="W13" i="3"/>
  <c r="S11" i="3"/>
  <c r="T11" i="3"/>
  <c r="U11" i="3" s="1"/>
  <c r="W8" i="3"/>
  <c r="S17" i="3"/>
  <c r="T17" i="3" s="1"/>
  <c r="W23" i="3"/>
  <c r="S19" i="3"/>
  <c r="T19" i="3" s="1"/>
  <c r="W29" i="3"/>
  <c r="S22" i="3"/>
  <c r="T22" i="3" s="1"/>
  <c r="W18" i="3"/>
  <c r="S23" i="3"/>
  <c r="T23" i="3" s="1"/>
  <c r="W11" i="3"/>
  <c r="S25" i="3"/>
  <c r="T25" i="3" s="1"/>
  <c r="U25" i="3" s="1"/>
  <c r="W9" i="3"/>
  <c r="S27" i="3"/>
  <c r="T27" i="3"/>
  <c r="U27" i="3" s="1"/>
  <c r="W17" i="3"/>
  <c r="Q4" i="7"/>
  <c r="R4" i="7"/>
  <c r="U5" i="2"/>
  <c r="Q12" i="8"/>
  <c r="R8" i="6"/>
  <c r="Q5" i="8"/>
  <c r="U9" i="3"/>
  <c r="V9" i="3"/>
  <c r="Q7" i="7"/>
  <c r="R7" i="7"/>
  <c r="Q12" i="7"/>
  <c r="Q18" i="7"/>
  <c r="U8" i="3" l="1"/>
  <c r="V8" i="3"/>
  <c r="V8" i="2"/>
  <c r="U8" i="2"/>
  <c r="Q13" i="8"/>
  <c r="R13" i="8"/>
  <c r="V23" i="3"/>
  <c r="U23" i="3"/>
  <c r="R8" i="7"/>
  <c r="Q8" i="7"/>
  <c r="R5" i="7"/>
  <c r="Q5" i="7"/>
  <c r="Q8" i="8"/>
  <c r="R8" i="8"/>
  <c r="R6" i="8"/>
  <c r="Q6" i="8"/>
  <c r="V14" i="2"/>
  <c r="U14" i="2"/>
  <c r="V9" i="2"/>
  <c r="U9" i="2"/>
  <c r="U29" i="3"/>
  <c r="V29" i="3"/>
  <c r="U18" i="3"/>
  <c r="V18" i="3"/>
  <c r="U4" i="2"/>
  <c r="V4" i="2"/>
  <c r="R15" i="8"/>
  <c r="Q15" i="8"/>
  <c r="R19" i="7"/>
  <c r="Q19" i="7"/>
  <c r="U13" i="3"/>
  <c r="V13" i="3"/>
  <c r="U19" i="3"/>
  <c r="V19" i="3"/>
  <c r="U28" i="3"/>
  <c r="V28" i="3"/>
  <c r="U11" i="2"/>
  <c r="V11" i="2"/>
  <c r="U12" i="2"/>
  <c r="V12" i="2"/>
  <c r="R14" i="8"/>
  <c r="Q14" i="8"/>
  <c r="R12" i="8"/>
  <c r="R20" i="7"/>
  <c r="Q20" i="7"/>
  <c r="R15" i="7"/>
  <c r="Q15" i="7"/>
  <c r="R13" i="7"/>
  <c r="Q13" i="7"/>
  <c r="U26" i="3"/>
  <c r="V26" i="3"/>
  <c r="R10" i="8"/>
  <c r="Q10" i="8"/>
  <c r="R16" i="7"/>
  <c r="Q16" i="7"/>
  <c r="V22" i="3"/>
  <c r="U22" i="3"/>
  <c r="U17" i="3"/>
  <c r="V17" i="3"/>
  <c r="Q14" i="6"/>
  <c r="R14" i="6"/>
  <c r="Q9" i="8"/>
  <c r="R9" i="8"/>
  <c r="Q7" i="8"/>
  <c r="R7" i="8"/>
  <c r="R11" i="8"/>
  <c r="U16" i="2"/>
  <c r="V16" i="2"/>
  <c r="V13" i="2"/>
  <c r="U15" i="2"/>
  <c r="V15" i="2"/>
  <c r="V6" i="2"/>
  <c r="U6" i="2"/>
  <c r="U7" i="2"/>
  <c r="V7" i="2"/>
  <c r="Q7" i="6"/>
  <c r="R7" i="6"/>
  <c r="R11" i="7"/>
  <c r="Q11" i="7"/>
  <c r="R9" i="7"/>
  <c r="Q9" i="7"/>
  <c r="U24" i="3"/>
  <c r="V24" i="3"/>
  <c r="U15" i="3"/>
  <c r="V15" i="3"/>
  <c r="V11" i="3"/>
  <c r="V20" i="3"/>
  <c r="U4" i="3"/>
  <c r="Q17" i="7"/>
  <c r="R6" i="7"/>
  <c r="V10" i="2"/>
  <c r="R16" i="6"/>
  <c r="R10" i="7"/>
  <c r="V12" i="3"/>
  <c r="V25" i="3"/>
  <c r="V10" i="3"/>
  <c r="V21" i="3"/>
  <c r="V7" i="3"/>
  <c r="V5" i="3"/>
  <c r="V16" i="3"/>
  <c r="V27" i="3"/>
  <c r="V6" i="3"/>
  <c r="V14" i="3"/>
  <c r="R13" i="6"/>
  <c r="R18" i="6"/>
  <c r="Q18" i="6"/>
  <c r="R20" i="6"/>
  <c r="R18" i="7"/>
  <c r="R14" i="7"/>
  <c r="R22" i="6"/>
  <c r="Q10" i="6"/>
  <c r="R10" i="6"/>
  <c r="Q12" i="6"/>
  <c r="R12" i="6"/>
  <c r="R11" i="6"/>
  <c r="Q11" i="6"/>
  <c r="R5" i="6"/>
  <c r="Q5" i="6"/>
  <c r="Q19" i="6"/>
  <c r="R19" i="6"/>
  <c r="R15" i="6"/>
  <c r="Q15" i="6"/>
  <c r="Q17" i="6"/>
  <c r="R17" i="6"/>
  <c r="Q21" i="6"/>
  <c r="R21" i="6"/>
  <c r="Q6" i="6"/>
  <c r="R6" i="6"/>
  <c r="R9" i="6"/>
  <c r="Q9" i="6"/>
</calcChain>
</file>

<file path=xl/sharedStrings.xml><?xml version="1.0" encoding="utf-8"?>
<sst xmlns="http://schemas.openxmlformats.org/spreadsheetml/2006/main" count="536" uniqueCount="110">
  <si>
    <t>Final standing</t>
  </si>
  <si>
    <t xml:space="preserve">Place </t>
  </si>
  <si>
    <t>Gender</t>
  </si>
  <si>
    <t>Vārds Uzvārds</t>
  </si>
  <si>
    <t>Klubs</t>
  </si>
  <si>
    <t>Kvalif. punkti</t>
  </si>
  <si>
    <t>Fināl punkti</t>
  </si>
  <si>
    <t>total</t>
  </si>
  <si>
    <t>Fināls</t>
  </si>
  <si>
    <t>LABA</t>
  </si>
  <si>
    <t>PF3</t>
  </si>
  <si>
    <t>Ten Pin</t>
  </si>
  <si>
    <t>Raimonds Zemītis</t>
  </si>
  <si>
    <t>PF2</t>
  </si>
  <si>
    <t>Jānis Zemītis</t>
  </si>
  <si>
    <t>Vladimirs Pribiļevs</t>
  </si>
  <si>
    <t>PF1</t>
  </si>
  <si>
    <t>Kvalifikacija</t>
  </si>
  <si>
    <t>Edgars Poišs</t>
  </si>
  <si>
    <t>Jurijs Dumcevs</t>
  </si>
  <si>
    <t>-</t>
  </si>
  <si>
    <t>Jānis Zālītis</t>
  </si>
  <si>
    <t>Pusfināls 1. kātra</t>
  </si>
  <si>
    <t>Pusfināls 2. kārta</t>
  </si>
  <si>
    <t>Pusfināls 3. kārta</t>
  </si>
  <si>
    <t>Fināls 1. kārta</t>
  </si>
  <si>
    <t>state</t>
  </si>
  <si>
    <t>gender</t>
  </si>
  <si>
    <t>Line Pos</t>
  </si>
  <si>
    <t>HDC</t>
  </si>
  <si>
    <t>G1</t>
  </si>
  <si>
    <t>G2</t>
  </si>
  <si>
    <t>G3</t>
  </si>
  <si>
    <t>G4</t>
  </si>
  <si>
    <t>G5</t>
  </si>
  <si>
    <t>G6</t>
  </si>
  <si>
    <t>Fk1.1</t>
  </si>
  <si>
    <t>Fk1.2</t>
  </si>
  <si>
    <t>Fk1.3</t>
  </si>
  <si>
    <t>Fk1.4</t>
  </si>
  <si>
    <t>Pins</t>
  </si>
  <si>
    <t>SUM total</t>
  </si>
  <si>
    <t>AVG</t>
  </si>
  <si>
    <t>Diff.</t>
  </si>
  <si>
    <t>MAX</t>
  </si>
  <si>
    <t>VIETA</t>
  </si>
  <si>
    <t>Line Pos.</t>
  </si>
  <si>
    <t>M</t>
  </si>
  <si>
    <t>A</t>
  </si>
  <si>
    <t>D</t>
  </si>
  <si>
    <t>G</t>
  </si>
  <si>
    <t>F</t>
  </si>
  <si>
    <t>C</t>
  </si>
  <si>
    <t>B</t>
  </si>
  <si>
    <t>E</t>
  </si>
  <si>
    <t>Fināls 2. kārta</t>
  </si>
  <si>
    <t>H</t>
  </si>
  <si>
    <t>Total Qualification result</t>
  </si>
  <si>
    <t>sq Nr.</t>
  </si>
  <si>
    <t># 3 Maiņa 10:00 - 06.02.16. Sestdiena</t>
  </si>
  <si>
    <t># 2 Maiņa 19:00 - 04.02.16. Ceturtdiena</t>
  </si>
  <si>
    <t># 1 Maiņa 19:00 - 01.02.16. Pirmdiena</t>
  </si>
  <si>
    <t>5B</t>
  </si>
  <si>
    <t>4B</t>
  </si>
  <si>
    <t>Mārtiņš Vilnis</t>
  </si>
  <si>
    <t>6B</t>
  </si>
  <si>
    <t>Pēteris Cimdiņš</t>
  </si>
  <si>
    <t>7B</t>
  </si>
  <si>
    <t>Vladimirs Lagunovs</t>
  </si>
  <si>
    <t>5A</t>
  </si>
  <si>
    <t>Andis Dārziņš</t>
  </si>
  <si>
    <t>7A</t>
  </si>
  <si>
    <t>Veronika Hudjakova</t>
  </si>
  <si>
    <t>4A</t>
  </si>
  <si>
    <t>3B</t>
  </si>
  <si>
    <t>6A</t>
  </si>
  <si>
    <t>8A</t>
  </si>
  <si>
    <t>Ivars Vinters</t>
  </si>
  <si>
    <t>A-Z Boulings</t>
  </si>
  <si>
    <t>Arturs Perepjolkins</t>
  </si>
  <si>
    <t>Nikolajs Ovčinnikovs</t>
  </si>
  <si>
    <t>Julians Visockis</t>
  </si>
  <si>
    <t>Jānis Dzalbs</t>
  </si>
  <si>
    <t>Elizabete Gorina</t>
  </si>
  <si>
    <t>Dmitrijs Cebotarjovs</t>
  </si>
  <si>
    <t>Jurijs Dolgovs</t>
  </si>
  <si>
    <t>Jeļena Bistrova</t>
  </si>
  <si>
    <t>Ints Krievkalns</t>
  </si>
  <si>
    <t>Toms Pultraks</t>
  </si>
  <si>
    <t>Jānis</t>
  </si>
  <si>
    <t>Raimonds</t>
  </si>
  <si>
    <t>Artūrs</t>
  </si>
  <si>
    <t>Marija</t>
  </si>
  <si>
    <t>Andis</t>
  </si>
  <si>
    <t>Dmitrijs</t>
  </si>
  <si>
    <t>Vladimirs</t>
  </si>
  <si>
    <t>Julians</t>
  </si>
  <si>
    <t>Nikolajs</t>
  </si>
  <si>
    <t>Veronika</t>
  </si>
  <si>
    <t>Artemijs</t>
  </si>
  <si>
    <t>Jurijs</t>
  </si>
  <si>
    <t>Mārtiņš</t>
  </si>
  <si>
    <t>Reina</t>
  </si>
  <si>
    <t>Artūrs Ļevikins</t>
  </si>
  <si>
    <t>Marija Tkačenko</t>
  </si>
  <si>
    <t>Nikolajs Ovčiņņikovs</t>
  </si>
  <si>
    <t>Artemijs Hudjakovs</t>
  </si>
  <si>
    <t>Artūrs Perepjolkins</t>
  </si>
  <si>
    <t>A-Z Boulngs</t>
  </si>
  <si>
    <t>Artūra Ļevikins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</si>
</sst>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9">
    <font>
      <sz val="10"/>
      <name val="Arial"/>
      <family val="2"/>
    </font>
    <font>
      <sz val="10"/>
      <name val="Arial"/>
      <family val="2"/>
      <charset val="204"/>
    </font>
    <font>
      <sz val="10"/>
      <name val="BaltOptima"/>
    </font>
    <font>
      <u/>
      <sz val="10"/>
      <color indexed="12"/>
      <name val="Arial"/>
      <family val="2"/>
      <charset val="204"/>
    </font>
    <font>
      <b/>
      <sz val="12"/>
      <name val="Tahoma"/>
      <family val="2"/>
    </font>
    <font>
      <b/>
      <sz val="10"/>
      <name val="Tahoma"/>
      <family val="2"/>
    </font>
    <font>
      <b/>
      <sz val="10"/>
      <color indexed="8"/>
      <name val="Arial"/>
      <family val="2"/>
      <charset val="204"/>
    </font>
    <font>
      <b/>
      <sz val="18"/>
      <color indexed="9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12"/>
      <name val="Tahoma"/>
      <family val="2"/>
      <charset val="204"/>
    </font>
    <font>
      <sz val="8"/>
      <color indexed="12"/>
      <name val="Tahoma"/>
      <family val="2"/>
      <charset val="204"/>
    </font>
    <font>
      <sz val="12"/>
      <name val="Tahoma"/>
      <family val="2"/>
    </font>
    <font>
      <sz val="12"/>
      <color indexed="12"/>
      <name val="Tahoma"/>
      <family val="2"/>
    </font>
    <font>
      <sz val="10"/>
      <color indexed="10"/>
      <name val="Tahoma"/>
      <family val="2"/>
    </font>
    <font>
      <sz val="10"/>
      <name val="Tahoma"/>
      <family val="2"/>
    </font>
    <font>
      <b/>
      <sz val="14"/>
      <name val="Arial"/>
      <family val="2"/>
    </font>
    <font>
      <sz val="8"/>
      <color indexed="10"/>
      <name val="Tahoma"/>
      <family val="2"/>
    </font>
    <font>
      <sz val="12"/>
      <name val="Arial"/>
      <family val="2"/>
      <charset val="204"/>
    </font>
    <font>
      <sz val="8"/>
      <name val="Arial"/>
      <family val="2"/>
    </font>
    <font>
      <b/>
      <sz val="20"/>
      <name val="Tahoma"/>
      <family val="2"/>
    </font>
    <font>
      <b/>
      <sz val="14"/>
      <color indexed="10"/>
      <name val="Arial"/>
      <family val="2"/>
      <charset val="204"/>
    </font>
    <font>
      <sz val="20"/>
      <name val="Arial"/>
      <family val="2"/>
      <charset val="204"/>
    </font>
    <font>
      <sz val="8"/>
      <name val="Tahoma"/>
      <family val="2"/>
    </font>
    <font>
      <sz val="12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sz val="10"/>
      <color indexed="12"/>
      <name val="Tahoma"/>
      <family val="2"/>
    </font>
    <font>
      <b/>
      <sz val="12"/>
      <color indexed="12"/>
      <name val="Tahoma"/>
      <family val="2"/>
    </font>
    <font>
      <sz val="8"/>
      <color indexed="12"/>
      <name val="Tahoma"/>
      <family val="2"/>
    </font>
    <font>
      <sz val="12"/>
      <color indexed="56"/>
      <name val="Tahoma"/>
      <family val="2"/>
    </font>
    <font>
      <sz val="12"/>
      <color indexed="58"/>
      <name val="Tahoma"/>
      <family val="2"/>
      <charset val="204"/>
    </font>
    <font>
      <b/>
      <sz val="12"/>
      <color indexed="58"/>
      <name val="Tahoma"/>
      <family val="2"/>
      <charset val="204"/>
    </font>
    <font>
      <sz val="14"/>
      <name val="Tahoma"/>
      <family val="2"/>
      <charset val="204"/>
    </font>
    <font>
      <b/>
      <sz val="14"/>
      <name val="Tahoma"/>
      <family val="2"/>
      <charset val="204"/>
    </font>
    <font>
      <sz val="10"/>
      <name val="Tahoma"/>
      <family val="2"/>
      <charset val="204"/>
    </font>
    <font>
      <b/>
      <sz val="14"/>
      <name val="Tahoma"/>
      <family val="2"/>
    </font>
    <font>
      <sz val="12"/>
      <name val="Tahoma"/>
      <family val="2"/>
      <charset val="186"/>
    </font>
    <font>
      <b/>
      <sz val="16"/>
      <name val="Arial"/>
      <family val="2"/>
    </font>
    <font>
      <b/>
      <sz val="12"/>
      <color indexed="12"/>
      <name val="Tahoma"/>
      <family val="2"/>
      <charset val="204"/>
    </font>
    <font>
      <b/>
      <sz val="8"/>
      <color indexed="12"/>
      <name val="Tahoma"/>
      <family val="2"/>
      <charset val="204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</font>
    <font>
      <sz val="14"/>
      <name val="Arial"/>
      <family val="2"/>
    </font>
    <font>
      <sz val="12"/>
      <color indexed="8"/>
      <name val="Tahoma"/>
      <family val="2"/>
    </font>
    <font>
      <sz val="16"/>
      <name val="Arial"/>
      <family val="2"/>
      <charset val="204"/>
    </font>
    <font>
      <sz val="12"/>
      <color indexed="8"/>
      <name val="Tahoma"/>
      <family val="2"/>
      <charset val="204"/>
    </font>
    <font>
      <b/>
      <sz val="10"/>
      <color indexed="18"/>
      <name val="Arial"/>
      <family val="2"/>
    </font>
    <font>
      <b/>
      <sz val="12"/>
      <color indexed="8"/>
      <name val="Tahoma"/>
      <family val="2"/>
    </font>
    <font>
      <sz val="16"/>
      <name val="Tahoma"/>
      <family val="2"/>
    </font>
    <font>
      <sz val="16"/>
      <name val="Arial"/>
      <family val="2"/>
    </font>
    <font>
      <sz val="16"/>
      <color indexed="8"/>
      <name val="Arial"/>
      <family val="2"/>
      <charset val="204"/>
    </font>
    <font>
      <b/>
      <sz val="16"/>
      <name val="Tahoma"/>
      <family val="2"/>
    </font>
    <font>
      <b/>
      <sz val="10"/>
      <color indexed="17"/>
      <name val="Tahoma"/>
      <family val="2"/>
    </font>
    <font>
      <sz val="9"/>
      <name val="Tahoma"/>
      <family val="2"/>
      <charset val="204"/>
    </font>
    <font>
      <sz val="10"/>
      <name val="Arial"/>
      <family val="2"/>
    </font>
    <font>
      <sz val="8"/>
      <color rgb="FF0D50B3"/>
      <name val="Tahoma"/>
      <family val="2"/>
      <charset val="204"/>
    </font>
    <font>
      <sz val="10"/>
      <color rgb="FF0D50B3"/>
      <name val="Tahoma"/>
      <family val="2"/>
      <charset val="204"/>
    </font>
    <font>
      <sz val="12"/>
      <color rgb="FF0D50B3"/>
      <name val="Tahoma"/>
      <family val="2"/>
      <charset val="204"/>
    </font>
    <font>
      <sz val="8"/>
      <color rgb="FFFF0000"/>
      <name val="Tahoma"/>
      <family val="2"/>
      <charset val="186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Times New Roman"/>
      <family val="1"/>
      <charset val="186"/>
    </font>
    <font>
      <b/>
      <sz val="11"/>
      <color theme="1"/>
      <name val="Tahoma"/>
      <family val="2"/>
      <charset val="204"/>
    </font>
    <font>
      <sz val="12"/>
      <color theme="1"/>
      <name val="Times New Roman"/>
      <family val="1"/>
      <charset val="186"/>
    </font>
    <font>
      <sz val="12"/>
      <color theme="1"/>
      <name val="Tahoma"/>
      <family val="2"/>
      <charset val="204"/>
    </font>
    <font>
      <sz val="12"/>
      <color theme="1"/>
      <name val="Tahoma"/>
      <family val="2"/>
    </font>
    <font>
      <sz val="10"/>
      <color indexed="10"/>
      <name val="Tahoma"/>
      <family val="2"/>
      <charset val="204"/>
    </font>
    <font>
      <sz val="10"/>
      <color rgb="FFFF0000"/>
      <name val="Tahoma"/>
      <family val="2"/>
      <charset val="204"/>
    </font>
    <font>
      <sz val="8"/>
      <color indexed="10"/>
      <name val="Tahoma"/>
      <family val="2"/>
      <charset val="204"/>
    </font>
    <font>
      <sz val="12"/>
      <color indexed="56"/>
      <name val="Tahoma"/>
      <family val="2"/>
      <charset val="204"/>
    </font>
    <font>
      <b/>
      <sz val="8"/>
      <color indexed="10"/>
      <name val="Tahoma"/>
      <family val="2"/>
      <charset val="204"/>
    </font>
    <font>
      <b/>
      <sz val="12"/>
      <color indexed="56"/>
      <name val="Tahoma"/>
      <family val="2"/>
      <charset val="204"/>
    </font>
    <font>
      <sz val="12"/>
      <color theme="1"/>
      <name val="Tahoma"/>
      <family val="2"/>
      <charset val="186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51">
    <xf numFmtId="0" fontId="0" fillId="0" borderId="0">
      <protection locked="0"/>
    </xf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0" borderId="0" applyNumberFormat="0" applyBorder="0" applyAlignment="0" applyProtection="0"/>
    <xf numFmtId="0" fontId="61" fillId="31" borderId="0" applyNumberFormat="0" applyBorder="0" applyAlignment="0" applyProtection="0"/>
    <xf numFmtId="0" fontId="61" fillId="32" borderId="0" applyNumberFormat="0" applyBorder="0" applyAlignment="0" applyProtection="0"/>
    <xf numFmtId="0" fontId="62" fillId="33" borderId="0" applyNumberFormat="0" applyBorder="0" applyAlignment="0" applyProtection="0"/>
    <xf numFmtId="0" fontId="63" fillId="34" borderId="47" applyNumberFormat="0" applyAlignment="0" applyProtection="0"/>
    <xf numFmtId="0" fontId="64" fillId="35" borderId="48" applyNumberFormat="0" applyAlignment="0" applyProtection="0"/>
    <xf numFmtId="0" fontId="65" fillId="0" borderId="0" applyNumberFormat="0" applyFill="0" applyBorder="0" applyAlignment="0" applyProtection="0"/>
    <xf numFmtId="0" fontId="66" fillId="36" borderId="0" applyNumberFormat="0" applyBorder="0" applyAlignment="0" applyProtection="0"/>
    <xf numFmtId="0" fontId="67" fillId="0" borderId="49" applyNumberFormat="0" applyFill="0" applyAlignment="0" applyProtection="0"/>
    <xf numFmtId="0" fontId="68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0" applyNumberFormat="0" applyFill="0" applyBorder="0" applyAlignment="0" applyProtection="0"/>
    <xf numFmtId="0" fontId="70" fillId="37" borderId="47" applyNumberFormat="0" applyAlignment="0" applyProtection="0"/>
    <xf numFmtId="0" fontId="71" fillId="0" borderId="52" applyNumberFormat="0" applyFill="0" applyAlignment="0" applyProtection="0"/>
    <xf numFmtId="0" fontId="72" fillId="38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0" fillId="39" borderId="53" applyNumberFormat="0" applyFont="0" applyAlignment="0" applyProtection="0"/>
    <xf numFmtId="0" fontId="73" fillId="34" borderId="54" applyNumberFormat="0" applyAlignment="0" applyProtection="0"/>
    <xf numFmtId="0" fontId="74" fillId="0" borderId="0" applyNumberFormat="0" applyFill="0" applyBorder="0" applyAlignment="0" applyProtection="0"/>
    <xf numFmtId="0" fontId="75" fillId="0" borderId="55" applyNumberFormat="0" applyFill="0" applyAlignment="0" applyProtection="0"/>
    <xf numFmtId="0" fontId="76" fillId="0" borderId="0" applyNumberFormat="0" applyFill="0" applyBorder="0" applyAlignment="0" applyProtection="0"/>
    <xf numFmtId="0" fontId="3" fillId="0" borderId="0" applyNumberFormat="0" applyFill="0" applyBorder="0" applyAlignment="0">
      <protection locked="0"/>
    </xf>
    <xf numFmtId="0" fontId="1" fillId="0" borderId="0"/>
  </cellStyleXfs>
  <cellXfs count="472">
    <xf numFmtId="0" fontId="0" fillId="0" borderId="0" xfId="0">
      <protection locked="0"/>
    </xf>
    <xf numFmtId="0" fontId="4" fillId="0" borderId="0" xfId="0" applyFont="1" applyAlignment="1">
      <alignment horizontal="center"/>
      <protection locked="0"/>
    </xf>
    <xf numFmtId="0" fontId="5" fillId="0" borderId="0" xfId="0" applyFont="1" applyAlignment="1">
      <alignment horizontal="center"/>
      <protection locked="0"/>
    </xf>
    <xf numFmtId="0" fontId="6" fillId="0" borderId="0" xfId="0" applyFont="1" applyAlignment="1">
      <alignment horizontal="left" indent="1"/>
      <protection locked="0"/>
    </xf>
    <xf numFmtId="0" fontId="0" fillId="0" borderId="0" xfId="0" applyAlignment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10" fillId="3" borderId="1" xfId="42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right"/>
      <protection locked="0"/>
    </xf>
    <xf numFmtId="164" fontId="18" fillId="0" borderId="0" xfId="0" applyNumberFormat="1" applyFont="1">
      <protection locked="0"/>
    </xf>
    <xf numFmtId="0" fontId="19" fillId="0" borderId="0" xfId="0" applyFont="1" applyFill="1" applyAlignment="1">
      <alignment horizontal="center"/>
      <protection locked="0"/>
    </xf>
    <xf numFmtId="0" fontId="19" fillId="0" borderId="0" xfId="0" applyFont="1" applyAlignment="1">
      <alignment horizontal="center"/>
      <protection locked="0"/>
    </xf>
    <xf numFmtId="0" fontId="1" fillId="0" borderId="0" xfId="0" applyFont="1">
      <protection locked="0"/>
    </xf>
    <xf numFmtId="0" fontId="20" fillId="0" borderId="0" xfId="0" applyFont="1" applyFill="1" applyBorder="1" applyAlignment="1">
      <alignment horizontal="left"/>
      <protection locked="0"/>
    </xf>
    <xf numFmtId="1" fontId="21" fillId="0" borderId="0" xfId="0" applyNumberFormat="1" applyFont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>
      <alignment horizontal="left"/>
      <protection locked="0"/>
    </xf>
    <xf numFmtId="1" fontId="12" fillId="2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15" fillId="2" borderId="1" xfId="42" applyFont="1" applyFill="1" applyBorder="1" applyAlignment="1">
      <alignment horizontal="center" vertical="center" textRotation="180" wrapText="1"/>
    </xf>
    <xf numFmtId="1" fontId="23" fillId="2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textRotation="90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26" fillId="3" borderId="1" xfId="43" applyFont="1" applyFill="1" applyBorder="1" applyAlignment="1">
      <alignment horizontal="center" vertical="center" wrapText="1"/>
    </xf>
    <xf numFmtId="0" fontId="11" fillId="3" borderId="1" xfId="42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 applyProtection="1">
      <alignment horizontal="center"/>
      <protection locked="0"/>
    </xf>
    <xf numFmtId="0" fontId="32" fillId="5" borderId="4" xfId="41" applyFont="1" applyFill="1" applyBorder="1" applyAlignment="1" applyProtection="1">
      <alignment horizontal="center" vertical="center"/>
      <protection locked="0"/>
    </xf>
    <xf numFmtId="164" fontId="24" fillId="0" borderId="4" xfId="0" applyNumberFormat="1" applyFont="1" applyBorder="1" applyAlignment="1" applyProtection="1">
      <alignment horizontal="center" vertical="center"/>
      <protection locked="0"/>
    </xf>
    <xf numFmtId="1" fontId="24" fillId="0" borderId="4" xfId="0" applyNumberFormat="1" applyFont="1" applyFill="1" applyBorder="1" applyAlignment="1" applyProtection="1">
      <alignment horizontal="center" vertical="center"/>
      <protection locked="0"/>
    </xf>
    <xf numFmtId="1" fontId="34" fillId="0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Protection="1"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  <protection locked="0"/>
    </xf>
    <xf numFmtId="0" fontId="16" fillId="0" borderId="0" xfId="0" applyFont="1" applyFill="1" applyBorder="1" applyAlignment="1">
      <protection locked="0"/>
    </xf>
    <xf numFmtId="1" fontId="35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right"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38" fillId="6" borderId="6" xfId="42" applyFont="1" applyFill="1" applyBorder="1" applyAlignment="1">
      <alignment horizontal="left" vertical="center"/>
    </xf>
    <xf numFmtId="0" fontId="39" fillId="0" borderId="6" xfId="42" applyFont="1" applyFill="1" applyBorder="1" applyAlignment="1">
      <alignment horizontal="left" vertical="center"/>
    </xf>
    <xf numFmtId="1" fontId="40" fillId="3" borderId="8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" fontId="33" fillId="3" borderId="8" xfId="0" applyNumberFormat="1" applyFont="1" applyFill="1" applyBorder="1" applyAlignment="1" applyProtection="1">
      <alignment horizontal="center" vertical="center"/>
      <protection locked="0"/>
    </xf>
    <xf numFmtId="0" fontId="38" fillId="0" borderId="6" xfId="42" applyFont="1" applyFill="1" applyBorder="1" applyAlignment="1">
      <alignment horizontal="left" vertical="center"/>
    </xf>
    <xf numFmtId="0" fontId="37" fillId="0" borderId="0" xfId="0" applyFont="1" applyAlignment="1">
      <alignment horizontal="right" vertical="center"/>
      <protection locked="0"/>
    </xf>
    <xf numFmtId="0" fontId="8" fillId="0" borderId="9" xfId="0" applyFont="1" applyBorder="1" applyAlignment="1">
      <alignment horizontal="center" vertical="center"/>
      <protection locked="0"/>
    </xf>
    <xf numFmtId="0" fontId="10" fillId="0" borderId="1" xfId="42" applyFont="1" applyFill="1" applyBorder="1" applyAlignment="1">
      <alignment horizontal="left" vertical="center"/>
    </xf>
    <xf numFmtId="0" fontId="11" fillId="0" borderId="1" xfId="42" applyFont="1" applyFill="1" applyBorder="1" applyAlignment="1">
      <alignment horizontal="left" vertical="center"/>
    </xf>
    <xf numFmtId="0" fontId="17" fillId="0" borderId="1" xfId="42" applyFont="1" applyFill="1" applyBorder="1" applyAlignment="1">
      <alignment horizontal="left" vertical="center"/>
    </xf>
    <xf numFmtId="0" fontId="14" fillId="6" borderId="10" xfId="43" applyFont="1" applyFill="1" applyBorder="1" applyAlignment="1">
      <alignment horizontal="left" vertical="center"/>
    </xf>
    <xf numFmtId="0" fontId="15" fillId="5" borderId="10" xfId="43" applyFont="1" applyFill="1" applyBorder="1" applyAlignment="1">
      <alignment horizontal="left" vertical="center"/>
    </xf>
    <xf numFmtId="1" fontId="15" fillId="3" borderId="11" xfId="0" applyNumberFormat="1" applyFont="1" applyFill="1" applyBorder="1" applyAlignment="1" applyProtection="1">
      <alignment horizontal="center" vertical="center"/>
      <protection locked="0"/>
    </xf>
    <xf numFmtId="1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  <protection locked="0"/>
    </xf>
    <xf numFmtId="0" fontId="14" fillId="0" borderId="1" xfId="42" applyFont="1" applyFill="1" applyBorder="1" applyAlignment="1">
      <alignment horizontal="left" vertical="center"/>
    </xf>
    <xf numFmtId="1" fontId="32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6" borderId="1" xfId="42" applyFont="1" applyFill="1" applyBorder="1" applyAlignment="1">
      <alignment horizontal="left" vertical="center"/>
    </xf>
    <xf numFmtId="1" fontId="33" fillId="3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  <protection locked="0"/>
    </xf>
    <xf numFmtId="0" fontId="42" fillId="0" borderId="0" xfId="43" applyFont="1" applyFill="1" applyBorder="1" applyAlignment="1">
      <alignment horizontal="left" vertical="center"/>
    </xf>
    <xf numFmtId="0" fontId="14" fillId="0" borderId="0" xfId="43" applyFont="1" applyFill="1" applyBorder="1" applyAlignment="1">
      <alignment horizontal="left" vertical="center"/>
    </xf>
    <xf numFmtId="0" fontId="15" fillId="0" borderId="0" xfId="43" applyFont="1" applyFill="1" applyBorder="1" applyAlignment="1">
      <alignment horizontal="left" vertical="center"/>
    </xf>
    <xf numFmtId="1" fontId="15" fillId="0" borderId="0" xfId="0" applyNumberFormat="1" applyFont="1" applyFill="1" applyBorder="1" applyAlignment="1" applyProtection="1">
      <alignment horizontal="left" vertical="center"/>
      <protection locked="0"/>
    </xf>
    <xf numFmtId="1" fontId="4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6" xfId="42" applyFont="1" applyFill="1" applyBorder="1" applyAlignment="1">
      <alignment horizontal="left" vertical="center"/>
    </xf>
    <xf numFmtId="0" fontId="11" fillId="0" borderId="6" xfId="42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right" vertical="center"/>
      <protection locked="0"/>
    </xf>
    <xf numFmtId="0" fontId="8" fillId="0" borderId="0" xfId="0" applyFont="1" applyFill="1" applyBorder="1" applyAlignment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/>
    </xf>
    <xf numFmtId="0" fontId="37" fillId="0" borderId="0" xfId="0" applyFont="1" applyAlignment="1" applyProtection="1">
      <alignment horizontal="right" vertical="center" wrapText="1"/>
      <protection locked="0"/>
    </xf>
    <xf numFmtId="0" fontId="38" fillId="0" borderId="1" xfId="42" applyFont="1" applyFill="1" applyBorder="1" applyAlignment="1">
      <alignment horizontal="left" vertical="center"/>
    </xf>
    <xf numFmtId="0" fontId="39" fillId="0" borderId="1" xfId="42" applyFont="1" applyFill="1" applyBorder="1" applyAlignment="1">
      <alignment horizontal="left" vertical="center"/>
    </xf>
    <xf numFmtId="0" fontId="37" fillId="0" borderId="0" xfId="0" applyFont="1" applyFill="1" applyBorder="1" applyAlignment="1" applyProtection="1">
      <alignment horizontal="right" vertical="center" wrapText="1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 vertical="center"/>
      <protection locked="0"/>
    </xf>
    <xf numFmtId="0" fontId="22" fillId="0" borderId="0" xfId="0" applyFont="1" applyFill="1" applyBorder="1" applyAlignment="1">
      <alignment horizontal="left" vertical="center"/>
      <protection locked="0"/>
    </xf>
    <xf numFmtId="164" fontId="24" fillId="0" borderId="12" xfId="0" applyNumberFormat="1" applyFont="1" applyBorder="1" applyAlignment="1" applyProtection="1">
      <alignment horizontal="center" vertical="center"/>
      <protection locked="0"/>
    </xf>
    <xf numFmtId="1" fontId="24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6" xfId="42" applyFont="1" applyFill="1" applyBorder="1" applyAlignment="1">
      <alignment horizontal="left" vertical="center"/>
    </xf>
    <xf numFmtId="0" fontId="45" fillId="0" borderId="0" xfId="0" applyFont="1" applyAlignment="1" applyProtection="1">
      <alignment vertical="center"/>
      <protection locked="0"/>
    </xf>
    <xf numFmtId="0" fontId="38" fillId="6" borderId="1" xfId="42" applyFont="1" applyFill="1" applyBorder="1" applyAlignment="1">
      <alignment horizontal="left" vertical="center"/>
    </xf>
    <xf numFmtId="1" fontId="40" fillId="3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10" xfId="43" applyFont="1" applyFill="1" applyBorder="1" applyAlignment="1">
      <alignment horizontal="left" vertical="center"/>
    </xf>
    <xf numFmtId="1" fontId="12" fillId="0" borderId="13" xfId="0" applyNumberFormat="1" applyFont="1" applyFill="1" applyBorder="1" applyAlignment="1" applyProtection="1">
      <alignment horizontal="center"/>
      <protection locked="0"/>
    </xf>
    <xf numFmtId="1" fontId="34" fillId="0" borderId="13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Border="1">
      <protection locked="0"/>
    </xf>
    <xf numFmtId="0" fontId="43" fillId="0" borderId="0" xfId="0" applyFont="1" applyBorder="1">
      <protection locked="0"/>
    </xf>
    <xf numFmtId="0" fontId="0" fillId="0" borderId="0" xfId="0" applyFont="1" applyBorder="1">
      <protection locked="0"/>
    </xf>
    <xf numFmtId="0" fontId="0" fillId="0" borderId="0" xfId="0" applyFont="1" applyFill="1" applyBorder="1">
      <protection locked="0"/>
    </xf>
    <xf numFmtId="0" fontId="1" fillId="0" borderId="0" xfId="0" applyFont="1" applyBorder="1">
      <protection locked="0"/>
    </xf>
    <xf numFmtId="0" fontId="37" fillId="0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Fill="1" applyBorder="1">
      <protection locked="0"/>
    </xf>
    <xf numFmtId="0" fontId="27" fillId="0" borderId="0" xfId="43" applyFont="1" applyFill="1" applyBorder="1" applyAlignment="1">
      <alignment horizontal="left"/>
    </xf>
    <xf numFmtId="0" fontId="14" fillId="0" borderId="0" xfId="43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vertical="top" wrapText="1"/>
      <protection locked="0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20" fontId="8" fillId="0" borderId="0" xfId="0" applyNumberFormat="1" applyFont="1" applyFill="1" applyBorder="1">
      <protection locked="0"/>
    </xf>
    <xf numFmtId="0" fontId="0" fillId="0" borderId="0" xfId="0" applyFill="1" applyBorder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42" applyFont="1" applyFill="1" applyBorder="1" applyAlignment="1">
      <alignment horizontal="left"/>
    </xf>
    <xf numFmtId="0" fontId="28" fillId="0" borderId="0" xfId="42" applyFont="1" applyFill="1" applyBorder="1" applyAlignment="1">
      <alignment horizontal="center"/>
    </xf>
    <xf numFmtId="0" fontId="38" fillId="0" borderId="0" xfId="42" applyFont="1" applyFill="1" applyBorder="1" applyAlignment="1">
      <alignment horizontal="left"/>
    </xf>
    <xf numFmtId="0" fontId="17" fillId="0" borderId="0" xfId="42" applyFont="1" applyFill="1" applyBorder="1" applyAlignment="1">
      <alignment horizontal="left"/>
    </xf>
    <xf numFmtId="0" fontId="29" fillId="0" borderId="0" xfId="42" applyFont="1" applyFill="1" applyBorder="1" applyAlignment="1">
      <alignment horizontal="center"/>
    </xf>
    <xf numFmtId="0" fontId="24" fillId="0" borderId="0" xfId="42" applyFont="1" applyFill="1" applyBorder="1" applyAlignment="1">
      <alignment horizontal="center"/>
    </xf>
    <xf numFmtId="0" fontId="24" fillId="0" borderId="0" xfId="4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41" applyFont="1" applyFill="1" applyBorder="1" applyAlignment="1" applyProtection="1">
      <alignment horizontal="center" vertical="center"/>
      <protection locked="0"/>
    </xf>
    <xf numFmtId="1" fontId="33" fillId="0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Protection="1">
      <protection locked="0"/>
    </xf>
    <xf numFmtId="1" fontId="15" fillId="0" borderId="0" xfId="0" applyNumberFormat="1" applyFont="1" applyFill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43" applyFont="1" applyFill="1" applyBorder="1" applyAlignment="1">
      <alignment horizontal="left"/>
    </xf>
    <xf numFmtId="0" fontId="48" fillId="0" borderId="0" xfId="41" applyFont="1" applyFill="1" applyBorder="1" applyAlignment="1" applyProtection="1">
      <alignment horizontal="left" vertical="center" indent="1"/>
      <protection locked="0"/>
    </xf>
    <xf numFmtId="0" fontId="44" fillId="0" borderId="0" xfId="41" applyFont="1" applyFill="1" applyBorder="1" applyAlignment="1" applyProtection="1">
      <alignment horizontal="left" vertical="center" indent="1"/>
      <protection locked="0"/>
    </xf>
    <xf numFmtId="0" fontId="44" fillId="0" borderId="0" xfId="41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horizontal="left" vertical="center"/>
      <protection locked="0"/>
    </xf>
    <xf numFmtId="1" fontId="12" fillId="0" borderId="0" xfId="0" applyNumberFormat="1" applyFont="1" applyFill="1" applyBorder="1" applyProtection="1">
      <protection locked="0"/>
    </xf>
    <xf numFmtId="0" fontId="19" fillId="0" borderId="0" xfId="0" applyFont="1" applyFill="1" applyBorder="1" applyAlignment="1">
      <alignment horizontal="center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Border="1">
      <protection locked="0"/>
    </xf>
    <xf numFmtId="0" fontId="49" fillId="0" borderId="0" xfId="0" applyFont="1" applyAlignment="1">
      <alignment horizontal="center"/>
      <protection locked="0"/>
    </xf>
    <xf numFmtId="1" fontId="50" fillId="0" borderId="0" xfId="0" applyNumberFormat="1" applyFont="1" applyAlignment="1">
      <alignment horizontal="right"/>
      <protection locked="0"/>
    </xf>
    <xf numFmtId="0" fontId="51" fillId="0" borderId="0" xfId="0" applyFont="1" applyAlignment="1">
      <alignment horizontal="left" indent="1"/>
      <protection locked="0"/>
    </xf>
    <xf numFmtId="0" fontId="50" fillId="0" borderId="0" xfId="0" applyFont="1" applyAlignment="1">
      <alignment horizontal="center"/>
      <protection locked="0"/>
    </xf>
    <xf numFmtId="0" fontId="1" fillId="0" borderId="0" xfId="0" applyFont="1" applyAlignment="1">
      <alignment horizontal="center"/>
      <protection locked="0"/>
    </xf>
    <xf numFmtId="164" fontId="45" fillId="0" borderId="0" xfId="0" applyNumberFormat="1" applyFont="1">
      <protection locked="0"/>
    </xf>
    <xf numFmtId="0" fontId="50" fillId="0" borderId="0" xfId="0" applyFont="1" applyFill="1" applyAlignment="1">
      <alignment horizontal="center"/>
      <protection locked="0"/>
    </xf>
    <xf numFmtId="0" fontId="50" fillId="0" borderId="0" xfId="0" applyFont="1">
      <protection locked="0"/>
    </xf>
    <xf numFmtId="0" fontId="50" fillId="0" borderId="0" xfId="0" applyFont="1" applyAlignment="1">
      <alignment horizontal="right"/>
      <protection locked="0"/>
    </xf>
    <xf numFmtId="1" fontId="0" fillId="0" borderId="0" xfId="0" applyNumberFormat="1" applyAlignment="1">
      <alignment horizontal="center"/>
      <protection locked="0"/>
    </xf>
    <xf numFmtId="0" fontId="9" fillId="0" borderId="0" xfId="0" applyFont="1">
      <protection locked="0"/>
    </xf>
    <xf numFmtId="1" fontId="9" fillId="0" borderId="0" xfId="0" applyNumberFormat="1" applyFont="1" applyFill="1" applyAlignment="1">
      <alignment horizontal="center"/>
      <protection locked="0"/>
    </xf>
    <xf numFmtId="164" fontId="0" fillId="0" borderId="0" xfId="0" applyNumberFormat="1">
      <protection locked="0"/>
    </xf>
    <xf numFmtId="0" fontId="0" fillId="2" borderId="0" xfId="0" applyFill="1" applyAlignment="1">
      <alignment horizontal="center"/>
      <protection locked="0"/>
    </xf>
    <xf numFmtId="0" fontId="0" fillId="0" borderId="0" xfId="0" applyFill="1" applyAlignment="1">
      <alignment horizontal="center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53" fillId="0" borderId="14" xfId="42" applyFont="1" applyFill="1" applyBorder="1" applyAlignment="1">
      <alignment horizontal="left"/>
    </xf>
    <xf numFmtId="0" fontId="44" fillId="0" borderId="14" xfId="41" applyFont="1" applyFill="1" applyBorder="1" applyAlignment="1" applyProtection="1">
      <alignment horizontal="left" vertical="center" indent="1"/>
      <protection locked="0"/>
    </xf>
    <xf numFmtId="0" fontId="44" fillId="0" borderId="14" xfId="41" applyFont="1" applyFill="1" applyBorder="1" applyAlignment="1" applyProtection="1">
      <alignment horizontal="center" vertical="center"/>
      <protection locked="0"/>
    </xf>
    <xf numFmtId="0" fontId="48" fillId="0" borderId="14" xfId="0" applyFont="1" applyFill="1" applyBorder="1" applyAlignment="1" applyProtection="1">
      <alignment horizontal="center" vertical="center"/>
      <protection locked="0"/>
    </xf>
    <xf numFmtId="0" fontId="48" fillId="0" borderId="14" xfId="41" applyFont="1" applyFill="1" applyBorder="1" applyAlignment="1" applyProtection="1">
      <alignment horizontal="center" vertical="center"/>
      <protection locked="0"/>
    </xf>
    <xf numFmtId="0" fontId="47" fillId="0" borderId="13" xfId="0" applyFont="1" applyFill="1" applyBorder="1" applyAlignment="1" applyProtection="1">
      <alignment horizontal="center" vertical="center" wrapText="1"/>
      <protection locked="0"/>
    </xf>
    <xf numFmtId="0" fontId="28" fillId="0" borderId="13" xfId="42" applyFont="1" applyFill="1" applyBorder="1" applyAlignment="1">
      <alignment horizontal="center"/>
    </xf>
    <xf numFmtId="0" fontId="11" fillId="0" borderId="13" xfId="42" applyFont="1" applyFill="1" applyBorder="1" applyAlignment="1">
      <alignment horizontal="left"/>
    </xf>
    <xf numFmtId="0" fontId="13" fillId="0" borderId="13" xfId="42" applyFont="1" applyFill="1" applyBorder="1" applyAlignment="1">
      <alignment horizontal="left"/>
    </xf>
    <xf numFmtId="0" fontId="14" fillId="0" borderId="13" xfId="42" applyFont="1" applyFill="1" applyBorder="1" applyAlignment="1">
      <alignment horizontal="left"/>
    </xf>
    <xf numFmtId="0" fontId="53" fillId="0" borderId="13" xfId="42" applyFont="1" applyFill="1" applyBorder="1" applyAlignment="1">
      <alignment horizontal="left"/>
    </xf>
    <xf numFmtId="0" fontId="44" fillId="0" borderId="13" xfId="41" applyFont="1" applyFill="1" applyBorder="1" applyAlignment="1" applyProtection="1">
      <alignment horizontal="left" vertical="center" indent="1"/>
      <protection locked="0"/>
    </xf>
    <xf numFmtId="0" fontId="44" fillId="0" borderId="13" xfId="41" applyFont="1" applyFill="1" applyBorder="1" applyAlignment="1" applyProtection="1">
      <alignment horizontal="center" vertical="center"/>
      <protection locked="0"/>
    </xf>
    <xf numFmtId="0" fontId="48" fillId="0" borderId="13" xfId="0" applyFont="1" applyFill="1" applyBorder="1" applyAlignment="1" applyProtection="1">
      <alignment horizontal="center" vertical="center"/>
      <protection locked="0"/>
    </xf>
    <xf numFmtId="0" fontId="48" fillId="0" borderId="13" xfId="41" applyFont="1" applyFill="1" applyBorder="1" applyAlignment="1" applyProtection="1">
      <alignment horizontal="center" vertical="center"/>
      <protection locked="0"/>
    </xf>
    <xf numFmtId="0" fontId="54" fillId="5" borderId="13" xfId="0" applyFont="1" applyFill="1" applyBorder="1" applyAlignment="1" applyProtection="1">
      <alignment horizontal="center"/>
      <protection locked="0"/>
    </xf>
    <xf numFmtId="1" fontId="35" fillId="3" borderId="13" xfId="0" applyNumberFormat="1" applyFont="1" applyFill="1" applyBorder="1" applyAlignment="1" applyProtection="1">
      <alignment horizontal="center"/>
      <protection locked="0"/>
    </xf>
    <xf numFmtId="164" fontId="8" fillId="0" borderId="13" xfId="0" applyNumberFormat="1" applyFont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7" fillId="0" borderId="4" xfId="42" applyFont="1" applyFill="1" applyBorder="1" applyAlignment="1">
      <alignment horizontal="left"/>
    </xf>
    <xf numFmtId="0" fontId="24" fillId="0" borderId="4" xfId="41" applyFont="1" applyFill="1" applyBorder="1" applyAlignment="1" applyProtection="1">
      <alignment horizontal="center" vertical="center"/>
      <protection locked="0"/>
    </xf>
    <xf numFmtId="0" fontId="41" fillId="0" borderId="4" xfId="41" applyFont="1" applyFill="1" applyBorder="1" applyAlignment="1" applyProtection="1">
      <alignment horizontal="center" vertical="center"/>
      <protection locked="0"/>
    </xf>
    <xf numFmtId="1" fontId="33" fillId="3" borderId="4" xfId="0" applyNumberFormat="1" applyFont="1" applyFill="1" applyBorder="1" applyAlignment="1" applyProtection="1">
      <alignment horizontal="center"/>
      <protection locked="0"/>
    </xf>
    <xf numFmtId="164" fontId="18" fillId="0" borderId="4" xfId="0" applyNumberFormat="1" applyFont="1" applyBorder="1" applyProtection="1">
      <protection locked="0"/>
    </xf>
    <xf numFmtId="1" fontId="15" fillId="0" borderId="4" xfId="0" applyNumberFormat="1" applyFont="1" applyFill="1" applyBorder="1" applyProtection="1">
      <protection locked="0"/>
    </xf>
    <xf numFmtId="0" fontId="11" fillId="0" borderId="4" xfId="42" applyFont="1" applyFill="1" applyBorder="1" applyAlignment="1">
      <alignment horizontal="left" vertical="center"/>
    </xf>
    <xf numFmtId="0" fontId="28" fillId="0" borderId="4" xfId="42" applyFont="1" applyFill="1" applyBorder="1" applyAlignment="1">
      <alignment horizontal="left" vertical="center"/>
    </xf>
    <xf numFmtId="0" fontId="36" fillId="0" borderId="4" xfId="41" applyFont="1" applyFill="1" applyBorder="1" applyAlignment="1" applyProtection="1">
      <alignment horizontal="center" vertical="center"/>
      <protection locked="0"/>
    </xf>
    <xf numFmtId="1" fontId="4" fillId="4" borderId="15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7" xfId="0" applyNumberFormat="1" applyFont="1" applyFill="1" applyBorder="1" applyAlignment="1" applyProtection="1">
      <alignment horizontal="center"/>
      <protection locked="0"/>
    </xf>
    <xf numFmtId="0" fontId="5" fillId="2" borderId="18" xfId="43" applyFont="1" applyFill="1" applyBorder="1" applyAlignment="1">
      <alignment horizontal="center" vertical="center" textRotation="180" wrapText="1"/>
    </xf>
    <xf numFmtId="0" fontId="10" fillId="3" borderId="18" xfId="42" applyFont="1" applyFill="1" applyBorder="1" applyAlignment="1">
      <alignment horizontal="center" vertical="center"/>
    </xf>
    <xf numFmtId="0" fontId="11" fillId="3" borderId="18" xfId="42" applyFont="1" applyFill="1" applyBorder="1" applyAlignment="1">
      <alignment horizontal="center" vertical="center" wrapText="1"/>
    </xf>
    <xf numFmtId="1" fontId="1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43" applyFont="1" applyFill="1" applyBorder="1" applyAlignment="1">
      <alignment horizontal="left"/>
    </xf>
    <xf numFmtId="0" fontId="14" fillId="0" borderId="19" xfId="43" applyFont="1" applyFill="1" applyBorder="1" applyAlignment="1">
      <alignment horizontal="left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10" fillId="6" borderId="19" xfId="42" applyFont="1" applyFill="1" applyBorder="1" applyAlignment="1">
      <alignment horizontal="left"/>
    </xf>
    <xf numFmtId="0" fontId="11" fillId="0" borderId="19" xfId="42" applyFont="1" applyFill="1" applyBorder="1" applyAlignment="1">
      <alignment horizontal="left"/>
    </xf>
    <xf numFmtId="0" fontId="17" fillId="0" borderId="19" xfId="42" applyFont="1" applyFill="1" applyBorder="1" applyAlignment="1">
      <alignment horizontal="left"/>
    </xf>
    <xf numFmtId="0" fontId="10" fillId="0" borderId="19" xfId="42" applyFont="1" applyFill="1" applyBorder="1" applyAlignment="1">
      <alignment horizontal="left"/>
    </xf>
    <xf numFmtId="1" fontId="33" fillId="3" borderId="20" xfId="0" applyNumberFormat="1" applyFont="1" applyFill="1" applyBorder="1" applyAlignment="1" applyProtection="1">
      <alignment horizontal="center" vertical="center"/>
      <protection locked="0"/>
    </xf>
    <xf numFmtId="1" fontId="33" fillId="3" borderId="21" xfId="0" applyNumberFormat="1" applyFont="1" applyFill="1" applyBorder="1" applyAlignment="1" applyProtection="1">
      <alignment horizontal="center" vertical="center"/>
      <protection locked="0"/>
    </xf>
    <xf numFmtId="1" fontId="33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 textRotation="180" wrapText="1"/>
      <protection locked="0"/>
    </xf>
    <xf numFmtId="1" fontId="12" fillId="2" borderId="18" xfId="0" applyNumberFormat="1" applyFont="1" applyFill="1" applyBorder="1" applyAlignment="1" applyProtection="1">
      <alignment horizontal="center" vertical="center" textRotation="180" wrapText="1"/>
      <protection locked="0"/>
    </xf>
    <xf numFmtId="0" fontId="15" fillId="2" borderId="18" xfId="42" applyFont="1" applyFill="1" applyBorder="1" applyAlignment="1">
      <alignment horizontal="center" vertical="center" textRotation="180" wrapText="1"/>
    </xf>
    <xf numFmtId="1" fontId="23" fillId="2" borderId="18" xfId="0" applyNumberFormat="1" applyFont="1" applyFill="1" applyBorder="1" applyAlignment="1" applyProtection="1">
      <alignment horizontal="center" vertical="center" textRotation="180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24" fillId="5" borderId="18" xfId="0" applyFont="1" applyFill="1" applyBorder="1" applyAlignment="1" applyProtection="1">
      <alignment horizontal="center" vertical="center" wrapText="1"/>
      <protection locked="0"/>
    </xf>
    <xf numFmtId="1" fontId="12" fillId="0" borderId="19" xfId="0" applyNumberFormat="1" applyFont="1" applyFill="1" applyBorder="1" applyAlignment="1" applyProtection="1">
      <alignment horizontal="center"/>
      <protection locked="0"/>
    </xf>
    <xf numFmtId="0" fontId="29" fillId="0" borderId="19" xfId="42" applyFont="1" applyFill="1" applyBorder="1" applyAlignment="1">
      <alignment horizontal="center" vertical="center"/>
    </xf>
    <xf numFmtId="0" fontId="24" fillId="0" borderId="19" xfId="41" applyFont="1" applyFill="1" applyBorder="1" applyAlignment="1" applyProtection="1">
      <alignment horizontal="center" vertical="center"/>
      <protection locked="0"/>
    </xf>
    <xf numFmtId="0" fontId="30" fillId="0" borderId="19" xfId="41" applyFont="1" applyFill="1" applyBorder="1" applyAlignment="1" applyProtection="1">
      <alignment horizontal="center" vertical="center"/>
      <protection locked="0"/>
    </xf>
    <xf numFmtId="0" fontId="31" fillId="0" borderId="19" xfId="41" applyFont="1" applyFill="1" applyBorder="1" applyAlignment="1" applyProtection="1">
      <alignment horizontal="center" vertical="center"/>
      <protection locked="0"/>
    </xf>
    <xf numFmtId="0" fontId="32" fillId="5" borderId="19" xfId="41" applyFont="1" applyFill="1" applyBorder="1" applyAlignment="1" applyProtection="1">
      <alignment horizontal="center" vertical="center"/>
      <protection locked="0"/>
    </xf>
    <xf numFmtId="0" fontId="41" fillId="0" borderId="19" xfId="0" applyFont="1" applyFill="1" applyBorder="1" applyAlignment="1" applyProtection="1">
      <alignment horizontal="center" vertical="center"/>
      <protection locked="0"/>
    </xf>
    <xf numFmtId="0" fontId="41" fillId="0" borderId="19" xfId="41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>
      <alignment horizontal="center" vertical="center"/>
    </xf>
    <xf numFmtId="0" fontId="36" fillId="0" borderId="19" xfId="41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3" xfId="0" applyNumberFormat="1" applyFont="1" applyFill="1" applyBorder="1" applyAlignment="1" applyProtection="1">
      <alignment horizontal="center"/>
      <protection locked="0"/>
    </xf>
    <xf numFmtId="0" fontId="17" fillId="0" borderId="23" xfId="42" applyFont="1" applyFill="1" applyBorder="1" applyAlignment="1">
      <alignment horizontal="left"/>
    </xf>
    <xf numFmtId="0" fontId="24" fillId="0" borderId="23" xfId="41" applyFont="1" applyFill="1" applyBorder="1" applyAlignment="1" applyProtection="1">
      <alignment horizontal="center" vertical="center"/>
      <protection locked="0"/>
    </xf>
    <xf numFmtId="0" fontId="41" fillId="0" borderId="23" xfId="41" applyFont="1" applyFill="1" applyBorder="1" applyAlignment="1" applyProtection="1">
      <alignment horizontal="center" vertical="center"/>
      <protection locked="0"/>
    </xf>
    <xf numFmtId="0" fontId="30" fillId="0" borderId="23" xfId="41" applyFont="1" applyFill="1" applyBorder="1" applyAlignment="1" applyProtection="1">
      <alignment horizontal="center" vertical="center"/>
      <protection locked="0"/>
    </xf>
    <xf numFmtId="0" fontId="32" fillId="5" borderId="23" xfId="41" applyFont="1" applyFill="1" applyBorder="1" applyAlignment="1" applyProtection="1">
      <alignment horizontal="center" vertical="center"/>
      <protection locked="0"/>
    </xf>
    <xf numFmtId="1" fontId="33" fillId="3" borderId="24" xfId="0" applyNumberFormat="1" applyFont="1" applyFill="1" applyBorder="1" applyAlignment="1" applyProtection="1">
      <alignment horizontal="center" vertical="center"/>
      <protection locked="0"/>
    </xf>
    <xf numFmtId="164" fontId="24" fillId="0" borderId="25" xfId="0" applyNumberFormat="1" applyFont="1" applyBorder="1" applyAlignment="1" applyProtection="1">
      <alignment horizontal="center" vertical="center"/>
      <protection locked="0"/>
    </xf>
    <xf numFmtId="1" fontId="24" fillId="0" borderId="25" xfId="0" applyNumberFormat="1" applyFont="1" applyFill="1" applyBorder="1" applyAlignment="1" applyProtection="1">
      <alignment horizontal="center" vertical="center"/>
      <protection locked="0"/>
    </xf>
    <xf numFmtId="0" fontId="24" fillId="0" borderId="26" xfId="41" applyFont="1" applyFill="1" applyBorder="1" applyAlignment="1" applyProtection="1">
      <alignment horizontal="center" vertical="center"/>
      <protection locked="0"/>
    </xf>
    <xf numFmtId="0" fontId="30" fillId="0" borderId="26" xfId="41" applyFont="1" applyFill="1" applyBorder="1" applyAlignment="1" applyProtection="1">
      <alignment horizontal="center" vertical="center"/>
      <protection locked="0"/>
    </xf>
    <xf numFmtId="0" fontId="32" fillId="5" borderId="26" xfId="41" applyFont="1" applyFill="1" applyBorder="1" applyAlignment="1" applyProtection="1">
      <alignment horizontal="center" vertical="center"/>
      <protection locked="0"/>
    </xf>
    <xf numFmtId="1" fontId="33" fillId="3" borderId="27" xfId="0" applyNumberFormat="1" applyFont="1" applyFill="1" applyBorder="1" applyAlignment="1" applyProtection="1">
      <alignment horizontal="center" vertical="center"/>
      <protection locked="0"/>
    </xf>
    <xf numFmtId="164" fontId="24" fillId="0" borderId="28" xfId="0" applyNumberFormat="1" applyFont="1" applyBorder="1" applyAlignment="1" applyProtection="1">
      <alignment horizontal="center" vertical="center"/>
      <protection locked="0"/>
    </xf>
    <xf numFmtId="1" fontId="33" fillId="3" borderId="19" xfId="0" applyNumberFormat="1" applyFont="1" applyFill="1" applyBorder="1" applyAlignment="1" applyProtection="1">
      <alignment horizontal="center"/>
      <protection locked="0"/>
    </xf>
    <xf numFmtId="164" fontId="18" fillId="0" borderId="19" xfId="0" applyNumberFormat="1" applyFont="1" applyBorder="1" applyProtection="1">
      <protection locked="0"/>
    </xf>
    <xf numFmtId="1" fontId="15" fillId="0" borderId="19" xfId="0" applyNumberFormat="1" applyFont="1" applyFill="1" applyBorder="1" applyProtection="1">
      <protection locked="0"/>
    </xf>
    <xf numFmtId="1" fontId="33" fillId="3" borderId="26" xfId="0" applyNumberFormat="1" applyFont="1" applyFill="1" applyBorder="1" applyAlignment="1" applyProtection="1">
      <alignment horizontal="center"/>
      <protection locked="0"/>
    </xf>
    <xf numFmtId="164" fontId="18" fillId="0" borderId="26" xfId="0" applyNumberFormat="1" applyFont="1" applyBorder="1" applyProtection="1">
      <protection locked="0"/>
    </xf>
    <xf numFmtId="1" fontId="15" fillId="0" borderId="26" xfId="0" applyNumberFormat="1" applyFont="1" applyFill="1" applyBorder="1" applyProtection="1">
      <protection locked="0"/>
    </xf>
    <xf numFmtId="1" fontId="15" fillId="0" borderId="29" xfId="0" applyNumberFormat="1" applyFont="1" applyFill="1" applyBorder="1" applyProtection="1">
      <protection locked="0"/>
    </xf>
    <xf numFmtId="1" fontId="15" fillId="0" borderId="30" xfId="0" applyNumberFormat="1" applyFont="1" applyFill="1" applyBorder="1" applyProtection="1">
      <protection locked="0"/>
    </xf>
    <xf numFmtId="0" fontId="36" fillId="0" borderId="31" xfId="0" applyFont="1" applyBorder="1" applyAlignment="1" applyProtection="1">
      <alignment horizontal="center"/>
    </xf>
    <xf numFmtId="0" fontId="56" fillId="0" borderId="4" xfId="42" applyFont="1" applyFill="1" applyBorder="1" applyAlignment="1">
      <alignment horizontal="left"/>
    </xf>
    <xf numFmtId="0" fontId="57" fillId="0" borderId="19" xfId="0" applyFont="1" applyBorder="1" applyAlignment="1" applyProtection="1"/>
    <xf numFmtId="0" fontId="58" fillId="0" borderId="19" xfId="0" applyFont="1" applyBorder="1" applyAlignment="1" applyProtection="1"/>
    <xf numFmtId="0" fontId="36" fillId="0" borderId="19" xfId="0" applyFont="1" applyBorder="1" applyAlignment="1" applyProtection="1"/>
    <xf numFmtId="0" fontId="59" fillId="0" borderId="19" xfId="0" applyFont="1" applyBorder="1" applyAlignment="1" applyProtection="1">
      <alignment horizontal="center"/>
    </xf>
    <xf numFmtId="0" fontId="36" fillId="0" borderId="32" xfId="0" applyFont="1" applyBorder="1" applyAlignment="1" applyProtection="1">
      <alignment horizontal="center"/>
    </xf>
    <xf numFmtId="0" fontId="36" fillId="0" borderId="19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36" fillId="0" borderId="33" xfId="0" applyFont="1" applyBorder="1" applyAlignment="1" applyProtection="1">
      <alignment horizontal="center"/>
    </xf>
    <xf numFmtId="0" fontId="36" fillId="0" borderId="26" xfId="0" applyFont="1" applyBorder="1" applyAlignment="1" applyProtection="1">
      <alignment horizontal="center"/>
    </xf>
    <xf numFmtId="0" fontId="36" fillId="0" borderId="30" xfId="0" applyFont="1" applyBorder="1" applyAlignment="1" applyProtection="1">
      <alignment horizontal="center"/>
    </xf>
    <xf numFmtId="0" fontId="32" fillId="5" borderId="20" xfId="41" applyFont="1" applyFill="1" applyBorder="1" applyAlignment="1" applyProtection="1">
      <alignment horizontal="center" vertical="center"/>
      <protection locked="0"/>
    </xf>
    <xf numFmtId="0" fontId="36" fillId="0" borderId="36" xfId="0" applyFont="1" applyBorder="1" applyAlignment="1" applyProtection="1">
      <alignment horizontal="center"/>
    </xf>
    <xf numFmtId="0" fontId="36" fillId="0" borderId="37" xfId="0" applyFont="1" applyBorder="1" applyAlignment="1" applyProtection="1">
      <alignment horizontal="center"/>
    </xf>
    <xf numFmtId="0" fontId="36" fillId="0" borderId="38" xfId="0" applyFont="1" applyBorder="1" applyAlignment="1" applyProtection="1">
      <alignment horizontal="center"/>
    </xf>
    <xf numFmtId="1" fontId="4" fillId="2" borderId="39" xfId="0" applyNumberFormat="1" applyFont="1" applyFill="1" applyBorder="1" applyAlignment="1" applyProtection="1">
      <alignment horizontal="center" vertical="center" textRotation="180" wrapText="1"/>
      <protection locked="0"/>
    </xf>
    <xf numFmtId="1" fontId="12" fillId="2" borderId="40" xfId="0" applyNumberFormat="1" applyFont="1" applyFill="1" applyBorder="1" applyAlignment="1" applyProtection="1">
      <alignment horizontal="center" vertical="center" textRotation="180" wrapText="1"/>
      <protection locked="0"/>
    </xf>
    <xf numFmtId="0" fontId="15" fillId="2" borderId="40" xfId="42" applyFont="1" applyFill="1" applyBorder="1" applyAlignment="1">
      <alignment horizontal="center" vertical="center" textRotation="180" wrapText="1"/>
    </xf>
    <xf numFmtId="1" fontId="23" fillId="2" borderId="40" xfId="0" applyNumberFormat="1" applyFont="1" applyFill="1" applyBorder="1" applyAlignment="1" applyProtection="1">
      <alignment horizontal="center" vertical="center" textRotation="180" wrapText="1"/>
      <protection locked="0"/>
    </xf>
    <xf numFmtId="0" fontId="10" fillId="3" borderId="40" xfId="42" applyFont="1" applyFill="1" applyBorder="1" applyAlignment="1">
      <alignment horizontal="center" vertical="center"/>
    </xf>
    <xf numFmtId="0" fontId="12" fillId="2" borderId="40" xfId="0" applyFont="1" applyFill="1" applyBorder="1" applyAlignment="1" applyProtection="1">
      <alignment horizontal="center" vertical="center" wrapText="1"/>
      <protection locked="0"/>
    </xf>
    <xf numFmtId="0" fontId="24" fillId="5" borderId="40" xfId="0" applyFont="1" applyFill="1" applyBorder="1" applyAlignment="1" applyProtection="1">
      <alignment horizontal="center" vertical="center" wrapText="1"/>
      <protection locked="0"/>
    </xf>
    <xf numFmtId="1" fontId="4" fillId="3" borderId="40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1" xfId="0" applyFont="1" applyFill="1" applyBorder="1" applyAlignment="1" applyProtection="1">
      <alignment horizontal="center" vertical="center" wrapText="1"/>
      <protection locked="0"/>
    </xf>
    <xf numFmtId="1" fontId="12" fillId="0" borderId="32" xfId="0" applyNumberFormat="1" applyFont="1" applyFill="1" applyBorder="1" applyAlignment="1" applyProtection="1">
      <alignment horizontal="center"/>
      <protection locked="0"/>
    </xf>
    <xf numFmtId="0" fontId="36" fillId="0" borderId="26" xfId="0" applyFont="1" applyBorder="1" applyAlignment="1" applyProtection="1"/>
    <xf numFmtId="0" fontId="59" fillId="0" borderId="26" xfId="0" applyFont="1" applyBorder="1" applyAlignment="1" applyProtection="1">
      <alignment horizontal="center"/>
    </xf>
    <xf numFmtId="1" fontId="4" fillId="2" borderId="44" xfId="0" applyNumberFormat="1" applyFont="1" applyFill="1" applyBorder="1" applyAlignment="1" applyProtection="1">
      <alignment horizontal="center" vertical="center" textRotation="180" wrapText="1"/>
      <protection locked="0"/>
    </xf>
    <xf numFmtId="1" fontId="12" fillId="2" borderId="45" xfId="0" applyNumberFormat="1" applyFont="1" applyFill="1" applyBorder="1" applyAlignment="1" applyProtection="1">
      <alignment horizontal="center" vertical="center" textRotation="180" wrapText="1"/>
      <protection locked="0"/>
    </xf>
    <xf numFmtId="0" fontId="15" fillId="2" borderId="45" xfId="42" applyFont="1" applyFill="1" applyBorder="1" applyAlignment="1">
      <alignment horizontal="center" vertical="center" textRotation="180" wrapText="1"/>
    </xf>
    <xf numFmtId="1" fontId="23" fillId="2" borderId="45" xfId="0" applyNumberFormat="1" applyFont="1" applyFill="1" applyBorder="1" applyAlignment="1" applyProtection="1">
      <alignment horizontal="center" vertical="center" textRotation="180" wrapText="1"/>
      <protection locked="0"/>
    </xf>
    <xf numFmtId="0" fontId="10" fillId="3" borderId="45" xfId="42" applyFont="1" applyFill="1" applyBorder="1" applyAlignment="1">
      <alignment horizontal="center" vertical="center"/>
    </xf>
    <xf numFmtId="0" fontId="11" fillId="3" borderId="45" xfId="42" applyFont="1" applyFill="1" applyBorder="1" applyAlignment="1">
      <alignment horizontal="center" vertical="center" wrapText="1"/>
    </xf>
    <xf numFmtId="0" fontId="12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24" fillId="5" borderId="45" xfId="0" applyFont="1" applyFill="1" applyBorder="1" applyAlignment="1" applyProtection="1">
      <alignment horizontal="center" vertical="center" wrapText="1"/>
      <protection locked="0"/>
    </xf>
    <xf numFmtId="1" fontId="4" fillId="3" borderId="45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1" fontId="12" fillId="40" borderId="32" xfId="0" applyNumberFormat="1" applyFont="1" applyFill="1" applyBorder="1" applyAlignment="1" applyProtection="1">
      <alignment horizontal="center"/>
      <protection locked="0"/>
    </xf>
    <xf numFmtId="0" fontId="77" fillId="0" borderId="42" xfId="0" applyFont="1" applyBorder="1" applyAlignment="1" applyProtection="1">
      <alignment horizontal="center" vertical="center"/>
    </xf>
    <xf numFmtId="0" fontId="77" fillId="0" borderId="32" xfId="0" applyFont="1" applyBorder="1" applyAlignment="1" applyProtection="1">
      <alignment horizontal="center" vertical="center"/>
    </xf>
    <xf numFmtId="0" fontId="77" fillId="0" borderId="32" xfId="0" applyFont="1" applyFill="1" applyBorder="1" applyAlignment="1" applyProtection="1">
      <alignment horizontal="center" vertical="center"/>
    </xf>
    <xf numFmtId="0" fontId="77" fillId="0" borderId="32" xfId="0" applyFont="1" applyBorder="1" applyAlignment="1" applyProtection="1">
      <alignment horizontal="center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horizontal="center" vertical="center"/>
      <protection locked="0"/>
    </xf>
    <xf numFmtId="0" fontId="78" fillId="0" borderId="4" xfId="0" applyFont="1" applyFill="1" applyBorder="1" applyAlignment="1" applyProtection="1">
      <alignment horizontal="center" vertical="center"/>
      <protection locked="0"/>
    </xf>
    <xf numFmtId="0" fontId="77" fillId="0" borderId="19" xfId="0" applyFont="1" applyBorder="1" applyAlignment="1" applyProtection="1">
      <alignment horizontal="center" vertical="center"/>
    </xf>
    <xf numFmtId="0" fontId="77" fillId="0" borderId="19" xfId="0" applyFont="1" applyFill="1" applyBorder="1" applyAlignment="1" applyProtection="1">
      <alignment horizontal="center" vertical="center"/>
    </xf>
    <xf numFmtId="0" fontId="29" fillId="0" borderId="26" xfId="42" applyFont="1" applyFill="1" applyBorder="1" applyAlignment="1">
      <alignment horizontal="center" vertical="center"/>
    </xf>
    <xf numFmtId="0" fontId="41" fillId="0" borderId="19" xfId="42" applyFont="1" applyFill="1" applyBorder="1" applyAlignment="1">
      <alignment horizontal="center" vertical="center"/>
    </xf>
    <xf numFmtId="0" fontId="24" fillId="0" borderId="19" xfId="42" applyFont="1" applyFill="1" applyBorder="1" applyAlignment="1">
      <alignment horizontal="center" vertical="center"/>
    </xf>
    <xf numFmtId="0" fontId="78" fillId="0" borderId="19" xfId="0" applyFont="1" applyFill="1" applyBorder="1" applyAlignment="1" applyProtection="1">
      <alignment horizontal="center" vertical="center"/>
      <protection locked="0"/>
    </xf>
    <xf numFmtId="0" fontId="41" fillId="0" borderId="26" xfId="4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/>
      <protection locked="0"/>
    </xf>
    <xf numFmtId="0" fontId="79" fillId="0" borderId="19" xfId="0" applyFont="1" applyFill="1" applyBorder="1" applyAlignment="1" applyProtection="1">
      <alignment vertical="center"/>
    </xf>
    <xf numFmtId="0" fontId="80" fillId="0" borderId="19" xfId="42" applyFont="1" applyFill="1" applyBorder="1" applyAlignment="1">
      <alignment vertical="center"/>
    </xf>
    <xf numFmtId="0" fontId="81" fillId="0" borderId="19" xfId="42" applyFont="1" applyFill="1" applyBorder="1" applyAlignment="1">
      <alignment vertical="center"/>
    </xf>
    <xf numFmtId="0" fontId="80" fillId="0" borderId="19" xfId="0" applyFont="1" applyFill="1" applyBorder="1" applyAlignment="1" applyProtection="1">
      <alignment vertical="center"/>
    </xf>
    <xf numFmtId="0" fontId="80" fillId="40" borderId="19" xfId="42" applyFont="1" applyFill="1" applyBorder="1" applyAlignment="1">
      <alignment vertical="center"/>
    </xf>
    <xf numFmtId="0" fontId="81" fillId="40" borderId="19" xfId="42" applyFont="1" applyFill="1" applyBorder="1" applyAlignment="1">
      <alignment vertical="center"/>
    </xf>
    <xf numFmtId="0" fontId="79" fillId="40" borderId="19" xfId="0" applyFont="1" applyFill="1" applyBorder="1" applyAlignment="1" applyProtection="1">
      <alignment vertical="center"/>
    </xf>
    <xf numFmtId="0" fontId="80" fillId="40" borderId="19" xfId="0" applyFont="1" applyFill="1" applyBorder="1" applyAlignment="1" applyProtection="1">
      <alignment vertical="center"/>
    </xf>
    <xf numFmtId="1" fontId="12" fillId="0" borderId="56" xfId="0" applyNumberFormat="1" applyFont="1" applyFill="1" applyBorder="1" applyAlignment="1" applyProtection="1">
      <alignment horizontal="center"/>
      <protection locked="0"/>
    </xf>
    <xf numFmtId="0" fontId="47" fillId="0" borderId="57" xfId="0" applyFont="1" applyFill="1" applyBorder="1" applyAlignment="1" applyProtection="1">
      <alignment horizontal="center" vertical="center" wrapText="1"/>
      <protection locked="0"/>
    </xf>
    <xf numFmtId="0" fontId="28" fillId="0" borderId="57" xfId="42" applyFont="1" applyFill="1" applyBorder="1" applyAlignment="1">
      <alignment horizontal="center"/>
    </xf>
    <xf numFmtId="0" fontId="11" fillId="0" borderId="57" xfId="42" applyFont="1" applyFill="1" applyBorder="1" applyAlignment="1">
      <alignment horizontal="left"/>
    </xf>
    <xf numFmtId="0" fontId="13" fillId="0" borderId="57" xfId="42" applyFont="1" applyFill="1" applyBorder="1" applyAlignment="1">
      <alignment horizontal="left"/>
    </xf>
    <xf numFmtId="0" fontId="14" fillId="0" borderId="57" xfId="42" applyFont="1" applyFill="1" applyBorder="1" applyAlignment="1">
      <alignment horizontal="left"/>
    </xf>
    <xf numFmtId="0" fontId="53" fillId="0" borderId="57" xfId="42" applyFont="1" applyFill="1" applyBorder="1" applyAlignment="1">
      <alignment horizontal="left"/>
    </xf>
    <xf numFmtId="0" fontId="44" fillId="0" borderId="57" xfId="41" applyFont="1" applyFill="1" applyBorder="1" applyAlignment="1" applyProtection="1">
      <alignment horizontal="left" vertical="center" indent="1"/>
      <protection locked="0"/>
    </xf>
    <xf numFmtId="0" fontId="44" fillId="0" borderId="57" xfId="41" applyFont="1" applyFill="1" applyBorder="1" applyAlignment="1" applyProtection="1">
      <alignment horizontal="center" vertical="center"/>
      <protection locked="0"/>
    </xf>
    <xf numFmtId="0" fontId="48" fillId="0" borderId="57" xfId="0" applyFont="1" applyFill="1" applyBorder="1" applyAlignment="1" applyProtection="1">
      <alignment horizontal="center" vertical="center"/>
      <protection locked="0"/>
    </xf>
    <xf numFmtId="0" fontId="48" fillId="0" borderId="57" xfId="41" applyFont="1" applyFill="1" applyBorder="1" applyAlignment="1" applyProtection="1">
      <alignment horizontal="center" vertical="center"/>
      <protection locked="0"/>
    </xf>
    <xf numFmtId="0" fontId="54" fillId="5" borderId="57" xfId="0" applyFont="1" applyFill="1" applyBorder="1" applyAlignment="1" applyProtection="1">
      <alignment horizontal="center"/>
      <protection locked="0"/>
    </xf>
    <xf numFmtId="1" fontId="35" fillId="3" borderId="57" xfId="0" applyNumberFormat="1" applyFont="1" applyFill="1" applyBorder="1" applyAlignment="1" applyProtection="1">
      <alignment horizontal="center"/>
      <protection locked="0"/>
    </xf>
    <xf numFmtId="164" fontId="8" fillId="0" borderId="57" xfId="0" applyNumberFormat="1" applyFont="1" applyBorder="1" applyProtection="1">
      <protection locked="0"/>
    </xf>
    <xf numFmtId="1" fontId="12" fillId="0" borderId="57" xfId="0" applyNumberFormat="1" applyFont="1" applyFill="1" applyBorder="1" applyProtection="1">
      <protection locked="0"/>
    </xf>
    <xf numFmtId="1" fontId="12" fillId="0" borderId="58" xfId="0" applyNumberFormat="1" applyFont="1" applyFill="1" applyBorder="1" applyProtection="1">
      <protection locked="0"/>
    </xf>
    <xf numFmtId="1" fontId="12" fillId="40" borderId="42" xfId="0" applyNumberFormat="1" applyFont="1" applyFill="1" applyBorder="1" applyAlignment="1" applyProtection="1">
      <alignment horizontal="center"/>
      <protection locked="0"/>
    </xf>
    <xf numFmtId="0" fontId="80" fillId="0" borderId="23" xfId="42" applyFont="1" applyFill="1" applyBorder="1" applyAlignment="1">
      <alignment vertical="center"/>
    </xf>
    <xf numFmtId="0" fontId="81" fillId="0" borderId="23" xfId="42" applyFont="1" applyFill="1" applyBorder="1" applyAlignment="1">
      <alignment vertical="center"/>
    </xf>
    <xf numFmtId="0" fontId="79" fillId="0" borderId="23" xfId="0" applyFont="1" applyFill="1" applyBorder="1" applyAlignment="1" applyProtection="1">
      <alignment vertical="center"/>
    </xf>
    <xf numFmtId="0" fontId="77" fillId="0" borderId="23" xfId="0" applyFont="1" applyBorder="1" applyAlignment="1" applyProtection="1">
      <alignment horizontal="center" vertical="center"/>
    </xf>
    <xf numFmtId="0" fontId="29" fillId="0" borderId="23" xfId="42" applyFont="1" applyFill="1" applyBorder="1" applyAlignment="1">
      <alignment horizontal="center" vertical="center"/>
    </xf>
    <xf numFmtId="0" fontId="36" fillId="0" borderId="23" xfId="42" applyFont="1" applyFill="1" applyBorder="1" applyAlignment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  <protection locked="0"/>
    </xf>
    <xf numFmtId="1" fontId="33" fillId="3" borderId="23" xfId="0" applyNumberFormat="1" applyFont="1" applyFill="1" applyBorder="1" applyAlignment="1" applyProtection="1">
      <alignment horizontal="center"/>
      <protection locked="0"/>
    </xf>
    <xf numFmtId="164" fontId="18" fillId="0" borderId="23" xfId="0" applyNumberFormat="1" applyFont="1" applyBorder="1" applyProtection="1">
      <protection locked="0"/>
    </xf>
    <xf numFmtId="1" fontId="15" fillId="0" borderId="23" xfId="0" applyNumberFormat="1" applyFont="1" applyFill="1" applyBorder="1" applyProtection="1">
      <protection locked="0"/>
    </xf>
    <xf numFmtId="1" fontId="15" fillId="0" borderId="43" xfId="0" applyNumberFormat="1" applyFont="1" applyFill="1" applyBorder="1" applyProtection="1">
      <protection locked="0"/>
    </xf>
    <xf numFmtId="1" fontId="12" fillId="40" borderId="36" xfId="0" applyNumberFormat="1" applyFont="1" applyFill="1" applyBorder="1" applyAlignment="1" applyProtection="1">
      <alignment horizontal="center"/>
      <protection locked="0"/>
    </xf>
    <xf numFmtId="0" fontId="80" fillId="40" borderId="37" xfId="42" applyFont="1" applyFill="1" applyBorder="1" applyAlignment="1">
      <alignment vertical="center"/>
    </xf>
    <xf numFmtId="0" fontId="81" fillId="40" borderId="37" xfId="42" applyFont="1" applyFill="1" applyBorder="1" applyAlignment="1">
      <alignment vertical="center"/>
    </xf>
    <xf numFmtId="0" fontId="79" fillId="40" borderId="37" xfId="0" applyFont="1" applyFill="1" applyBorder="1" applyAlignment="1" applyProtection="1">
      <alignment vertical="center"/>
    </xf>
    <xf numFmtId="0" fontId="77" fillId="0" borderId="37" xfId="0" applyFont="1" applyBorder="1" applyAlignment="1" applyProtection="1">
      <alignment horizontal="center" vertical="center"/>
    </xf>
    <xf numFmtId="0" fontId="17" fillId="0" borderId="37" xfId="42" applyFont="1" applyFill="1" applyBorder="1" applyAlignment="1">
      <alignment horizontal="left"/>
    </xf>
    <xf numFmtId="0" fontId="29" fillId="0" borderId="37" xfId="42" applyFont="1" applyFill="1" applyBorder="1" applyAlignment="1">
      <alignment horizontal="center" vertical="center"/>
    </xf>
    <xf numFmtId="0" fontId="41" fillId="0" borderId="37" xfId="42" applyFont="1" applyFill="1" applyBorder="1" applyAlignment="1">
      <alignment horizontal="center" vertical="center"/>
    </xf>
    <xf numFmtId="0" fontId="36" fillId="0" borderId="37" xfId="41" applyFont="1" applyFill="1" applyBorder="1" applyAlignment="1" applyProtection="1">
      <alignment horizontal="center" vertical="center"/>
      <protection locked="0"/>
    </xf>
    <xf numFmtId="0" fontId="24" fillId="0" borderId="37" xfId="41" applyFont="1" applyFill="1" applyBorder="1" applyAlignment="1" applyProtection="1">
      <alignment horizontal="center" vertical="center"/>
      <protection locked="0"/>
    </xf>
    <xf numFmtId="0" fontId="41" fillId="0" borderId="37" xfId="41" applyFont="1" applyFill="1" applyBorder="1" applyAlignment="1" applyProtection="1">
      <alignment horizontal="center" vertical="center"/>
      <protection locked="0"/>
    </xf>
    <xf numFmtId="0" fontId="41" fillId="0" borderId="37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/>
      <protection locked="0"/>
    </xf>
    <xf numFmtId="0" fontId="32" fillId="5" borderId="37" xfId="41" applyFont="1" applyFill="1" applyBorder="1" applyAlignment="1" applyProtection="1">
      <alignment horizontal="center" vertical="center"/>
      <protection locked="0"/>
    </xf>
    <xf numFmtId="1" fontId="33" fillId="3" borderId="37" xfId="0" applyNumberFormat="1" applyFont="1" applyFill="1" applyBorder="1" applyAlignment="1" applyProtection="1">
      <alignment horizontal="center"/>
      <protection locked="0"/>
    </xf>
    <xf numFmtId="164" fontId="18" fillId="0" borderId="37" xfId="0" applyNumberFormat="1" applyFont="1" applyBorder="1" applyProtection="1">
      <protection locked="0"/>
    </xf>
    <xf numFmtId="1" fontId="15" fillId="0" borderId="37" xfId="0" applyNumberFormat="1" applyFont="1" applyFill="1" applyBorder="1" applyProtection="1">
      <protection locked="0"/>
    </xf>
    <xf numFmtId="1" fontId="15" fillId="0" borderId="38" xfId="0" applyNumberFormat="1" applyFont="1" applyFill="1" applyBorder="1" applyProtection="1">
      <protection locked="0"/>
    </xf>
    <xf numFmtId="1" fontId="12" fillId="40" borderId="33" xfId="0" applyNumberFormat="1" applyFont="1" applyFill="1" applyBorder="1" applyAlignment="1" applyProtection="1">
      <alignment horizontal="center"/>
      <protection locked="0"/>
    </xf>
    <xf numFmtId="0" fontId="80" fillId="40" borderId="26" xfId="42" applyFont="1" applyFill="1" applyBorder="1" applyAlignment="1">
      <alignment vertical="center"/>
    </xf>
    <xf numFmtId="0" fontId="80" fillId="40" borderId="26" xfId="0" applyFont="1" applyFill="1" applyBorder="1" applyAlignment="1" applyProtection="1">
      <alignment vertical="center"/>
    </xf>
    <xf numFmtId="0" fontId="36" fillId="0" borderId="23" xfId="41" applyFont="1" applyFill="1" applyBorder="1" applyAlignment="1" applyProtection="1">
      <alignment horizontal="center" vertical="center"/>
      <protection locked="0"/>
    </xf>
    <xf numFmtId="1" fontId="12" fillId="0" borderId="36" xfId="0" applyNumberFormat="1" applyFont="1" applyFill="1" applyBorder="1" applyAlignment="1" applyProtection="1">
      <alignment horizontal="center"/>
      <protection locked="0"/>
    </xf>
    <xf numFmtId="0" fontId="30" fillId="0" borderId="37" xfId="41" applyFont="1" applyFill="1" applyBorder="1" applyAlignment="1" applyProtection="1">
      <alignment horizontal="center" vertical="center"/>
      <protection locked="0"/>
    </xf>
    <xf numFmtId="0" fontId="31" fillId="0" borderId="37" xfId="41" applyFont="1" applyFill="1" applyBorder="1" applyAlignment="1" applyProtection="1">
      <alignment horizontal="center" vertical="center"/>
      <protection locked="0"/>
    </xf>
    <xf numFmtId="1" fontId="33" fillId="3" borderId="59" xfId="0" applyNumberFormat="1" applyFont="1" applyFill="1" applyBorder="1" applyAlignment="1" applyProtection="1">
      <alignment horizontal="center" vertical="center"/>
      <protection locked="0"/>
    </xf>
    <xf numFmtId="164" fontId="24" fillId="0" borderId="60" xfId="0" applyNumberFormat="1" applyFont="1" applyBorder="1" applyAlignment="1" applyProtection="1">
      <alignment horizontal="center" vertical="center"/>
      <protection locked="0"/>
    </xf>
    <xf numFmtId="1" fontId="24" fillId="0" borderId="60" xfId="0" applyNumberFormat="1" applyFont="1" applyFill="1" applyBorder="1" applyAlignment="1" applyProtection="1">
      <alignment horizontal="center" vertical="center"/>
      <protection locked="0"/>
    </xf>
    <xf numFmtId="1" fontId="34" fillId="0" borderId="61" xfId="0" applyNumberFormat="1" applyFont="1" applyFill="1" applyBorder="1" applyAlignment="1" applyProtection="1">
      <alignment horizontal="center" vertical="center"/>
      <protection locked="0"/>
    </xf>
    <xf numFmtId="1" fontId="34" fillId="0" borderId="62" xfId="0" applyNumberFormat="1" applyFont="1" applyFill="1" applyBorder="1" applyAlignment="1" applyProtection="1">
      <alignment horizontal="center" vertical="center"/>
      <protection locked="0"/>
    </xf>
    <xf numFmtId="1" fontId="41" fillId="7" borderId="33" xfId="0" applyNumberFormat="1" applyFont="1" applyFill="1" applyBorder="1" applyAlignment="1" applyProtection="1">
      <alignment horizontal="center"/>
      <protection locked="0"/>
    </xf>
    <xf numFmtId="0" fontId="77" fillId="0" borderId="26" xfId="0" applyFont="1" applyBorder="1" applyAlignment="1" applyProtection="1">
      <alignment horizontal="center" vertical="center"/>
    </xf>
    <xf numFmtId="1" fontId="34" fillId="0" borderId="63" xfId="0" applyNumberFormat="1" applyFont="1" applyFill="1" applyBorder="1" applyAlignment="1" applyProtection="1">
      <alignment horizontal="center" vertical="center"/>
      <protection locked="0"/>
    </xf>
    <xf numFmtId="0" fontId="80" fillId="0" borderId="37" xfId="42" applyFont="1" applyFill="1" applyBorder="1" applyAlignment="1">
      <alignment vertical="center"/>
    </xf>
    <xf numFmtId="0" fontId="81" fillId="0" borderId="37" xfId="42" applyFont="1" applyFill="1" applyBorder="1" applyAlignment="1">
      <alignment vertical="center"/>
    </xf>
    <xf numFmtId="0" fontId="80" fillId="0" borderId="26" xfId="42" applyFont="1" applyFill="1" applyBorder="1" applyAlignment="1">
      <alignment vertical="center"/>
    </xf>
    <xf numFmtId="0" fontId="81" fillId="0" borderId="26" xfId="42" applyFont="1" applyFill="1" applyBorder="1" applyAlignment="1">
      <alignment vertical="center"/>
    </xf>
    <xf numFmtId="0" fontId="80" fillId="0" borderId="26" xfId="0" applyFont="1" applyFill="1" applyBorder="1" applyAlignment="1" applyProtection="1">
      <alignment vertical="center"/>
    </xf>
    <xf numFmtId="0" fontId="82" fillId="0" borderId="37" xfId="42" applyFont="1" applyFill="1" applyBorder="1" applyAlignment="1">
      <alignment vertical="center"/>
    </xf>
    <xf numFmtId="0" fontId="82" fillId="0" borderId="19" xfId="42" applyFont="1" applyFill="1" applyBorder="1" applyAlignment="1">
      <alignment vertical="center"/>
    </xf>
    <xf numFmtId="0" fontId="83" fillId="0" borderId="19" xfId="0" applyFont="1" applyBorder="1" applyAlignment="1" applyProtection="1">
      <alignment vertical="center"/>
    </xf>
    <xf numFmtId="0" fontId="82" fillId="0" borderId="26" xfId="42" applyFont="1" applyFill="1" applyBorder="1" applyAlignment="1">
      <alignment vertical="center"/>
    </xf>
    <xf numFmtId="0" fontId="82" fillId="0" borderId="23" xfId="42" applyFont="1" applyFill="1" applyBorder="1" applyAlignment="1">
      <alignment vertical="center"/>
    </xf>
    <xf numFmtId="0" fontId="83" fillId="0" borderId="26" xfId="0" applyFont="1" applyBorder="1" applyAlignment="1" applyProtection="1">
      <alignment vertical="center"/>
    </xf>
    <xf numFmtId="0" fontId="36" fillId="0" borderId="37" xfId="42" applyFont="1" applyFill="1" applyBorder="1" applyAlignment="1">
      <alignment horizontal="center" vertical="center"/>
    </xf>
    <xf numFmtId="1" fontId="24" fillId="7" borderId="4" xfId="0" applyNumberFormat="1" applyFont="1" applyFill="1" applyBorder="1" applyAlignment="1" applyProtection="1">
      <alignment horizontal="center" vertical="center"/>
      <protection locked="0"/>
    </xf>
    <xf numFmtId="1" fontId="24" fillId="0" borderId="28" xfId="0" applyNumberFormat="1" applyFont="1" applyFill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/>
    </xf>
    <xf numFmtId="0" fontId="36" fillId="0" borderId="26" xfId="41" applyFont="1" applyFill="1" applyBorder="1" applyAlignment="1" applyProtection="1">
      <alignment horizontal="center" vertical="center"/>
      <protection locked="0"/>
    </xf>
    <xf numFmtId="0" fontId="41" fillId="0" borderId="26" xfId="42" applyFont="1" applyFill="1" applyBorder="1" applyAlignment="1">
      <alignment horizontal="center" vertical="center"/>
    </xf>
    <xf numFmtId="0" fontId="41" fillId="0" borderId="26" xfId="0" applyFont="1" applyFill="1" applyBorder="1" applyAlignment="1" applyProtection="1">
      <alignment horizontal="center" vertical="center"/>
      <protection locked="0"/>
    </xf>
    <xf numFmtId="1" fontId="32" fillId="3" borderId="8" xfId="0" applyNumberFormat="1" applyFont="1" applyFill="1" applyBorder="1" applyAlignment="1" applyProtection="1">
      <alignment horizontal="center" vertical="center"/>
      <protection locked="0"/>
    </xf>
    <xf numFmtId="0" fontId="84" fillId="0" borderId="6" xfId="42" applyFont="1" applyFill="1" applyBorder="1" applyAlignment="1">
      <alignment horizontal="left" vertical="center"/>
    </xf>
    <xf numFmtId="0" fontId="85" fillId="0" borderId="6" xfId="42" applyFont="1" applyFill="1" applyBorder="1" applyAlignment="1">
      <alignment horizontal="center" vertical="center"/>
    </xf>
    <xf numFmtId="0" fontId="34" fillId="5" borderId="7" xfId="43" applyFont="1" applyFill="1" applyBorder="1" applyAlignment="1">
      <alignment horizontal="left" vertical="center"/>
    </xf>
    <xf numFmtId="1" fontId="34" fillId="3" borderId="8" xfId="0" applyNumberFormat="1" applyFont="1" applyFill="1" applyBorder="1" applyAlignment="1" applyProtection="1">
      <alignment horizontal="center" vertical="center"/>
      <protection locked="0"/>
    </xf>
    <xf numFmtId="0" fontId="84" fillId="0" borderId="1" xfId="42" applyFont="1" applyFill="1" applyBorder="1" applyAlignment="1">
      <alignment horizontal="left" vertical="center"/>
    </xf>
    <xf numFmtId="0" fontId="85" fillId="0" borderId="1" xfId="42" applyFont="1" applyFill="1" applyBorder="1" applyAlignment="1">
      <alignment horizontal="center" vertical="center"/>
    </xf>
    <xf numFmtId="0" fontId="34" fillId="5" borderId="10" xfId="43" applyFont="1" applyFill="1" applyBorder="1" applyAlignment="1">
      <alignment horizontal="left" vertical="center"/>
    </xf>
    <xf numFmtId="1" fontId="34" fillId="3" borderId="11" xfId="0" applyNumberFormat="1" applyFont="1" applyFill="1" applyBorder="1" applyAlignment="1" applyProtection="1">
      <alignment horizontal="center" vertical="center"/>
      <protection locked="0"/>
    </xf>
    <xf numFmtId="0" fontId="86" fillId="0" borderId="6" xfId="42" applyFont="1" applyFill="1" applyBorder="1" applyAlignment="1">
      <alignment horizontal="left" vertical="center"/>
    </xf>
    <xf numFmtId="0" fontId="87" fillId="0" borderId="6" xfId="42" applyFont="1" applyFill="1" applyBorder="1" applyAlignment="1">
      <alignment horizontal="center" vertical="center"/>
    </xf>
    <xf numFmtId="0" fontId="40" fillId="5" borderId="7" xfId="43" applyFont="1" applyFill="1" applyBorder="1" applyAlignment="1">
      <alignment horizontal="left" vertical="center"/>
    </xf>
    <xf numFmtId="0" fontId="86" fillId="0" borderId="1" xfId="42" applyFont="1" applyFill="1" applyBorder="1" applyAlignment="1">
      <alignment horizontal="left" vertical="center"/>
    </xf>
    <xf numFmtId="0" fontId="25" fillId="0" borderId="10" xfId="43" applyFont="1" applyFill="1" applyBorder="1" applyAlignment="1">
      <alignment horizontal="left" vertical="center"/>
    </xf>
    <xf numFmtId="0" fontId="40" fillId="5" borderId="10" xfId="43" applyFont="1" applyFill="1" applyBorder="1" applyAlignment="1">
      <alignment horizontal="left" vertical="center"/>
    </xf>
    <xf numFmtId="0" fontId="82" fillId="0" borderId="7" xfId="43" applyFont="1" applyFill="1" applyBorder="1" applyAlignment="1">
      <alignment horizontal="left" vertical="center"/>
    </xf>
    <xf numFmtId="0" fontId="25" fillId="0" borderId="6" xfId="42" applyFont="1" applyFill="1" applyBorder="1" applyAlignment="1">
      <alignment horizontal="left" vertical="center"/>
    </xf>
    <xf numFmtId="0" fontId="82" fillId="0" borderId="6" xfId="42" applyFont="1" applyFill="1" applyBorder="1" applyAlignment="1">
      <alignment horizontal="left" vertical="center"/>
    </xf>
    <xf numFmtId="0" fontId="25" fillId="0" borderId="1" xfId="42" applyFont="1" applyFill="1" applyBorder="1" applyAlignment="1">
      <alignment horizontal="left" vertical="center"/>
    </xf>
    <xf numFmtId="0" fontId="87" fillId="0" borderId="1" xfId="42" applyFont="1" applyFill="1" applyBorder="1" applyAlignment="1">
      <alignment horizontal="center" vertical="center"/>
    </xf>
    <xf numFmtId="0" fontId="13" fillId="0" borderId="66" xfId="43" applyFont="1" applyFill="1" applyBorder="1" applyAlignment="1">
      <alignment horizontal="left"/>
    </xf>
    <xf numFmtId="1" fontId="4" fillId="4" borderId="67" xfId="0" applyNumberFormat="1" applyFont="1" applyFill="1" applyBorder="1" applyAlignment="1" applyProtection="1">
      <alignment horizontal="center"/>
      <protection locked="0"/>
    </xf>
    <xf numFmtId="1" fontId="4" fillId="4" borderId="68" xfId="0" applyNumberFormat="1" applyFont="1" applyFill="1" applyBorder="1" applyAlignment="1" applyProtection="1">
      <alignment horizontal="center"/>
      <protection locked="0"/>
    </xf>
    <xf numFmtId="1" fontId="4" fillId="4" borderId="69" xfId="0" applyNumberFormat="1" applyFont="1" applyFill="1" applyBorder="1" applyAlignment="1" applyProtection="1">
      <alignment horizontal="center"/>
      <protection locked="0"/>
    </xf>
    <xf numFmtId="1" fontId="4" fillId="4" borderId="70" xfId="0" applyNumberFormat="1" applyFont="1" applyFill="1" applyBorder="1" applyAlignment="1" applyProtection="1">
      <alignment horizontal="center"/>
      <protection locked="0"/>
    </xf>
    <xf numFmtId="0" fontId="10" fillId="0" borderId="19" xfId="43" applyFont="1" applyFill="1" applyBorder="1" applyAlignment="1">
      <alignment horizontal="left"/>
    </xf>
    <xf numFmtId="0" fontId="10" fillId="6" borderId="19" xfId="43" applyFont="1" applyFill="1" applyBorder="1" applyAlignment="1">
      <alignment horizontal="left"/>
    </xf>
    <xf numFmtId="0" fontId="17" fillId="0" borderId="19" xfId="42" applyFont="1" applyFill="1" applyBorder="1" applyAlignment="1">
      <alignment horizontal="center"/>
    </xf>
    <xf numFmtId="0" fontId="14" fillId="0" borderId="19" xfId="43" applyFont="1" applyFill="1" applyBorder="1" applyAlignment="1">
      <alignment horizontal="center" vertical="center"/>
    </xf>
    <xf numFmtId="0" fontId="17" fillId="0" borderId="19" xfId="42" applyFont="1" applyFill="1" applyBorder="1" applyAlignment="1">
      <alignment horizontal="center" vertical="center"/>
    </xf>
    <xf numFmtId="0" fontId="17" fillId="0" borderId="23" xfId="42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  <protection locked="0"/>
    </xf>
    <xf numFmtId="0" fontId="38" fillId="0" borderId="37" xfId="42" applyFont="1" applyFill="1" applyBorder="1" applyAlignment="1">
      <alignment horizontal="left" vertical="center"/>
    </xf>
    <xf numFmtId="0" fontId="39" fillId="0" borderId="37" xfId="42" applyFont="1" applyFill="1" applyBorder="1" applyAlignment="1">
      <alignment horizontal="left" vertical="center"/>
    </xf>
    <xf numFmtId="0" fontId="25" fillId="0" borderId="37" xfId="42" applyFont="1" applyFill="1" applyBorder="1" applyAlignment="1">
      <alignment horizontal="left" vertical="center"/>
    </xf>
    <xf numFmtId="0" fontId="87" fillId="0" borderId="37" xfId="42" applyFont="1" applyFill="1" applyBorder="1" applyAlignment="1">
      <alignment horizontal="center" vertical="center"/>
    </xf>
    <xf numFmtId="0" fontId="40" fillId="5" borderId="37" xfId="43" applyFont="1" applyFill="1" applyBorder="1" applyAlignment="1">
      <alignment horizontal="left" vertical="center"/>
    </xf>
    <xf numFmtId="1" fontId="33" fillId="3" borderId="38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  <protection locked="0"/>
    </xf>
    <xf numFmtId="0" fontId="10" fillId="0" borderId="26" xfId="42" applyFont="1" applyFill="1" applyBorder="1" applyAlignment="1">
      <alignment horizontal="left" vertical="center"/>
    </xf>
    <xf numFmtId="0" fontId="11" fillId="0" borderId="26" xfId="42" applyFont="1" applyFill="1" applyBorder="1" applyAlignment="1">
      <alignment horizontal="left" vertical="center"/>
    </xf>
    <xf numFmtId="0" fontId="82" fillId="0" borderId="26" xfId="42" applyFont="1" applyFill="1" applyBorder="1" applyAlignment="1">
      <alignment horizontal="left" vertical="center"/>
    </xf>
    <xf numFmtId="0" fontId="87" fillId="0" borderId="26" xfId="42" applyFont="1" applyFill="1" applyBorder="1" applyAlignment="1">
      <alignment horizontal="center" vertical="center"/>
    </xf>
    <xf numFmtId="0" fontId="34" fillId="5" borderId="26" xfId="43" applyFont="1" applyFill="1" applyBorder="1" applyAlignment="1">
      <alignment horizontal="left" vertical="center"/>
    </xf>
    <xf numFmtId="1" fontId="33" fillId="3" borderId="30" xfId="0" applyNumberFormat="1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Border="1" applyAlignment="1">
      <alignment horizontal="left"/>
      <protection locked="0"/>
    </xf>
    <xf numFmtId="0" fontId="8" fillId="8" borderId="0" xfId="0" applyFont="1" applyFill="1" applyBorder="1" applyAlignment="1">
      <alignment horizontal="center"/>
      <protection locked="0"/>
    </xf>
    <xf numFmtId="0" fontId="9" fillId="0" borderId="34" xfId="0" applyFont="1" applyBorder="1" applyAlignment="1" applyProtection="1">
      <alignment horizontal="center" vertical="center" textRotation="90" wrapText="1"/>
      <protection locked="0"/>
    </xf>
    <xf numFmtId="0" fontId="9" fillId="0" borderId="34" xfId="0" applyFont="1" applyBorder="1" applyAlignment="1" applyProtection="1">
      <alignment horizontal="center" vertical="center" textRotation="90"/>
      <protection locked="0"/>
    </xf>
    <xf numFmtId="0" fontId="9" fillId="0" borderId="64" xfId="0" applyFont="1" applyBorder="1" applyAlignment="1">
      <alignment horizontal="center" vertical="center" textRotation="90"/>
      <protection locked="0"/>
    </xf>
    <xf numFmtId="0" fontId="9" fillId="0" borderId="0" xfId="0" applyFont="1" applyBorder="1" applyAlignment="1">
      <alignment horizontal="center" vertical="center" textRotation="90"/>
      <protection locked="0"/>
    </xf>
    <xf numFmtId="0" fontId="9" fillId="0" borderId="65" xfId="0" applyFont="1" applyBorder="1" applyAlignment="1">
      <alignment horizontal="center" vertical="center" textRotation="90"/>
      <protection locked="0"/>
    </xf>
    <xf numFmtId="0" fontId="9" fillId="0" borderId="71" xfId="0" applyFont="1" applyBorder="1" applyAlignment="1" applyProtection="1">
      <alignment horizontal="center" vertical="center" textRotation="90"/>
      <protection locked="0"/>
    </xf>
    <xf numFmtId="0" fontId="9" fillId="0" borderId="72" xfId="0" applyFont="1" applyBorder="1" applyAlignment="1" applyProtection="1">
      <alignment horizontal="center" vertical="center" textRotation="90"/>
      <protection locked="0"/>
    </xf>
    <xf numFmtId="0" fontId="9" fillId="0" borderId="73" xfId="0" applyFont="1" applyBorder="1" applyAlignment="1" applyProtection="1">
      <alignment horizontal="center" vertical="center" textRotation="90"/>
      <protection locked="0"/>
    </xf>
    <xf numFmtId="0" fontId="20" fillId="0" borderId="0" xfId="0" applyFont="1" applyFill="1" applyBorder="1" applyAlignment="1">
      <alignment horizontal="left"/>
      <protection locked="0"/>
    </xf>
    <xf numFmtId="0" fontId="52" fillId="2" borderId="0" xfId="0" applyFont="1" applyFill="1" applyBorder="1" applyAlignment="1">
      <alignment horizontal="left" vertical="center"/>
      <protection locked="0"/>
    </xf>
    <xf numFmtId="0" fontId="35" fillId="2" borderId="35" xfId="0" applyFont="1" applyFill="1" applyBorder="1" applyAlignment="1">
      <alignment horizontal="left" vertical="center"/>
      <protection locked="0"/>
    </xf>
    <xf numFmtId="0" fontId="4" fillId="0" borderId="0" xfId="0" applyFont="1" applyBorder="1" applyAlignment="1">
      <alignment horizontal="center"/>
      <protection locked="0"/>
    </xf>
    <xf numFmtId="0" fontId="52" fillId="2" borderId="35" xfId="0" applyFont="1" applyFill="1" applyBorder="1" applyAlignment="1">
      <alignment horizontal="left" vertical="center"/>
      <protection locked="0"/>
    </xf>
    <xf numFmtId="0" fontId="29" fillId="0" borderId="74" xfId="42" applyFont="1" applyFill="1" applyBorder="1" applyAlignment="1">
      <alignment horizontal="center" vertical="center"/>
    </xf>
    <xf numFmtId="0" fontId="41" fillId="0" borderId="75" xfId="42" applyFont="1" applyFill="1" applyBorder="1" applyAlignment="1">
      <alignment horizontal="center" vertical="center"/>
    </xf>
    <xf numFmtId="0" fontId="36" fillId="0" borderId="60" xfId="41" applyFont="1" applyFill="1" applyBorder="1" applyAlignment="1" applyProtection="1">
      <alignment horizontal="center" vertical="center"/>
      <protection locked="0"/>
    </xf>
    <xf numFmtId="0" fontId="24" fillId="0" borderId="60" xfId="41" applyFont="1" applyFill="1" applyBorder="1" applyAlignment="1" applyProtection="1">
      <alignment horizontal="center" vertical="center"/>
      <protection locked="0"/>
    </xf>
    <xf numFmtId="0" fontId="41" fillId="0" borderId="60" xfId="41" applyFont="1" applyFill="1" applyBorder="1" applyAlignment="1" applyProtection="1">
      <alignment horizontal="center" vertical="center"/>
      <protection locked="0"/>
    </xf>
    <xf numFmtId="0" fontId="41" fillId="0" borderId="60" xfId="0" applyFont="1" applyFill="1" applyBorder="1" applyAlignment="1" applyProtection="1">
      <alignment horizontal="center" vertical="center"/>
      <protection locked="0"/>
    </xf>
    <xf numFmtId="0" fontId="36" fillId="0" borderId="76" xfId="42" applyFont="1" applyFill="1" applyBorder="1" applyAlignment="1">
      <alignment horizontal="center" vertical="center"/>
    </xf>
    <xf numFmtId="0" fontId="24" fillId="0" borderId="76" xfId="42" applyFont="1" applyFill="1" applyBorder="1" applyAlignment="1">
      <alignment horizontal="center" vertical="center"/>
    </xf>
    <xf numFmtId="0" fontId="41" fillId="0" borderId="76" xfId="42" applyFont="1" applyFill="1" applyBorder="1" applyAlignment="1">
      <alignment horizontal="center" vertical="center"/>
    </xf>
    <xf numFmtId="0" fontId="36" fillId="0" borderId="77" xfId="42" applyFont="1" applyFill="1" applyBorder="1" applyAlignment="1">
      <alignment horizontal="center" vertical="center"/>
    </xf>
    <xf numFmtId="0" fontId="36" fillId="0" borderId="78" xfId="41" applyFont="1" applyFill="1" applyBorder="1" applyAlignment="1" applyProtection="1">
      <alignment horizontal="center" vertical="center"/>
      <protection locked="0"/>
    </xf>
    <xf numFmtId="0" fontId="24" fillId="0" borderId="78" xfId="41" applyFont="1" applyFill="1" applyBorder="1" applyAlignment="1" applyProtection="1">
      <alignment horizontal="center" vertical="center"/>
      <protection locked="0"/>
    </xf>
    <xf numFmtId="0" fontId="24" fillId="0" borderId="78" xfId="0" applyFont="1" applyFill="1" applyBorder="1" applyAlignment="1" applyProtection="1">
      <alignment horizontal="center" vertical="center"/>
      <protection locked="0"/>
    </xf>
    <xf numFmtId="0" fontId="41" fillId="0" borderId="61" xfId="41" applyFont="1" applyFill="1" applyBorder="1" applyAlignment="1" applyProtection="1">
      <alignment horizontal="center" vertical="center"/>
      <protection locked="0"/>
    </xf>
    <xf numFmtId="0" fontId="41" fillId="0" borderId="62" xfId="41" applyFont="1" applyFill="1" applyBorder="1" applyAlignment="1" applyProtection="1">
      <alignment horizontal="center" vertical="center"/>
      <protection locked="0"/>
    </xf>
    <xf numFmtId="0" fontId="24" fillId="0" borderId="62" xfId="41" applyFont="1" applyFill="1" applyBorder="1" applyAlignment="1" applyProtection="1">
      <alignment horizontal="center" vertical="center"/>
      <protection locked="0"/>
    </xf>
    <xf numFmtId="0" fontId="36" fillId="0" borderId="62" xfId="41" applyFont="1" applyFill="1" applyBorder="1" applyAlignment="1" applyProtection="1">
      <alignment horizontal="center" vertical="center"/>
      <protection locked="0"/>
    </xf>
    <xf numFmtId="0" fontId="36" fillId="0" borderId="63" xfId="41" applyFont="1" applyFill="1" applyBorder="1" applyAlignment="1" applyProtection="1">
      <alignment horizontal="center" vertical="center"/>
      <protection locked="0"/>
    </xf>
    <xf numFmtId="0" fontId="88" fillId="0" borderId="37" xfId="0" applyFont="1" applyFill="1" applyBorder="1" applyAlignment="1" applyProtection="1">
      <alignment vertical="center"/>
    </xf>
    <xf numFmtId="0" fontId="88" fillId="0" borderId="19" xfId="0" applyFont="1" applyFill="1" applyBorder="1" applyAlignment="1" applyProtection="1">
      <alignment vertical="center"/>
    </xf>
    <xf numFmtId="0" fontId="88" fillId="0" borderId="26" xfId="0" applyFont="1" applyFill="1" applyBorder="1" applyAlignment="1" applyProtection="1">
      <alignment vertical="center"/>
    </xf>
    <xf numFmtId="0" fontId="88" fillId="0" borderId="23" xfId="0" applyFont="1" applyFill="1" applyBorder="1" applyAlignment="1" applyProtection="1">
      <alignment vertical="center"/>
    </xf>
  </cellXfs>
  <cellStyles count="5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2 3" xfId="38"/>
    <cellStyle name="Normal 2_BowleroMeistras2015_Reg_Rez_Qualif_Final" xfId="39"/>
    <cellStyle name="Normal 3" xfId="40"/>
    <cellStyle name="Normal_KLIENTI" xfId="41"/>
    <cellStyle name="Normal_Sheet1" xfId="42"/>
    <cellStyle name="Normal_Sheet1_BowleroMeistras2015_Reg_Rez_Qualif_Final" xfId="43"/>
    <cellStyle name="Note 2" xfId="44"/>
    <cellStyle name="Output 2" xfId="45"/>
    <cellStyle name="Title 2" xfId="46"/>
    <cellStyle name="Total 2" xfId="47"/>
    <cellStyle name="Warning Text 2" xfId="48"/>
    <cellStyle name="Гиперссылка 2" xfId="49"/>
    <cellStyle name="Обычный 2" xfId="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F00FF"/>
      <rgbColor rgb="0000FFFF"/>
      <rgbColor rgb="00800000"/>
      <rgbColor rgb="00006411"/>
      <rgbColor rgb="0000009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1504950</xdr:colOff>
      <xdr:row>0</xdr:row>
      <xdr:rowOff>9525</xdr:rowOff>
    </xdr:from>
    <xdr:to>
      <xdr:col>10</xdr:col>
      <xdr:colOff>352425</xdr:colOff>
      <xdr:row>2</xdr:row>
      <xdr:rowOff>114300</xdr:rowOff>
    </xdr:to>
    <xdr:sp macro="" textlink="" fLocksText="0">
      <xdr:nvSpPr>
        <xdr:cNvPr id="1025" name="WordArt 2"/>
        <xdr:cNvSpPr>
          <a:spLocks noChangeArrowheads="1"/>
        </xdr:cNvSpPr>
      </xdr:nvSpPr>
      <xdr:spPr bwMode="auto">
        <a:xfrm>
          <a:off x="3381375" y="9525"/>
          <a:ext cx="2486025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1040" rIns="45720" bIns="0" anchor="t"/>
        <a:lstStyle/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Latvijas Boulinga Tūre </a:t>
          </a:r>
        </a:p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2015-2016. </a:t>
          </a:r>
        </a:p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3.meistars,4.reitinga turnīrs</a:t>
          </a:r>
        </a:p>
      </xdr:txBody>
    </xdr:sp>
    <xdr:clientData/>
  </xdr:twoCellAnchor>
  <xdr:twoCellAnchor>
    <xdr:from>
      <xdr:col>1</xdr:col>
      <xdr:colOff>228600</xdr:colOff>
      <xdr:row>0</xdr:row>
      <xdr:rowOff>0</xdr:rowOff>
    </xdr:from>
    <xdr:to>
      <xdr:col>5</xdr:col>
      <xdr:colOff>1752600</xdr:colOff>
      <xdr:row>2</xdr:row>
      <xdr:rowOff>28575</xdr:rowOff>
    </xdr:to>
    <xdr:sp macro="" textlink="" fLocksText="0">
      <xdr:nvSpPr>
        <xdr:cNvPr id="1026" name="WordArt 3"/>
        <xdr:cNvSpPr>
          <a:spLocks noChangeArrowheads="1"/>
        </xdr:cNvSpPr>
      </xdr:nvSpPr>
      <xdr:spPr bwMode="auto">
        <a:xfrm>
          <a:off x="819150" y="0"/>
          <a:ext cx="2809875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0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85725</xdr:colOff>
      <xdr:row>2</xdr:row>
      <xdr:rowOff>180975</xdr:rowOff>
    </xdr:from>
    <xdr:to>
      <xdr:col>33</xdr:col>
      <xdr:colOff>361950</xdr:colOff>
      <xdr:row>11</xdr:row>
      <xdr:rowOff>209550</xdr:rowOff>
    </xdr:to>
    <xdr:sp macro="" textlink="">
      <xdr:nvSpPr>
        <xdr:cNvPr id="2272" name="AutoShape 13"/>
        <xdr:cNvSpPr>
          <a:spLocks/>
        </xdr:cNvSpPr>
      </xdr:nvSpPr>
      <xdr:spPr bwMode="auto">
        <a:xfrm>
          <a:off x="16316325" y="1438275"/>
          <a:ext cx="276225" cy="3009900"/>
        </a:xfrm>
        <a:prstGeom prst="rightBrace">
          <a:avLst>
            <a:gd name="adj1" fmla="val 58519"/>
            <a:gd name="adj2" fmla="val 5050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23</xdr:col>
      <xdr:colOff>38100</xdr:colOff>
      <xdr:row>3</xdr:row>
      <xdr:rowOff>47625</xdr:rowOff>
    </xdr:from>
    <xdr:to>
      <xdr:col>24</xdr:col>
      <xdr:colOff>0</xdr:colOff>
      <xdr:row>11</xdr:row>
      <xdr:rowOff>266700</xdr:rowOff>
    </xdr:to>
    <xdr:sp macro="" textlink="">
      <xdr:nvSpPr>
        <xdr:cNvPr id="2273" name="AutoShape 36"/>
        <xdr:cNvSpPr>
          <a:spLocks/>
        </xdr:cNvSpPr>
      </xdr:nvSpPr>
      <xdr:spPr bwMode="auto">
        <a:xfrm>
          <a:off x="11296650" y="1924050"/>
          <a:ext cx="295275" cy="2581275"/>
        </a:xfrm>
        <a:prstGeom prst="rightBrace">
          <a:avLst>
            <a:gd name="adj1" fmla="val 46947"/>
            <a:gd name="adj2" fmla="val 4899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9</xdr:col>
      <xdr:colOff>38100</xdr:colOff>
      <xdr:row>0</xdr:row>
      <xdr:rowOff>19050</xdr:rowOff>
    </xdr:from>
    <xdr:to>
      <xdr:col>14</xdr:col>
      <xdr:colOff>352425</xdr:colOff>
      <xdr:row>1</xdr:row>
      <xdr:rowOff>95250</xdr:rowOff>
    </xdr:to>
    <xdr:sp macro="" textlink="" fLocksText="0">
      <xdr:nvSpPr>
        <xdr:cNvPr id="2051" name="WordArt 2"/>
        <xdr:cNvSpPr>
          <a:spLocks noChangeArrowheads="1"/>
        </xdr:cNvSpPr>
      </xdr:nvSpPr>
      <xdr:spPr bwMode="auto">
        <a:xfrm>
          <a:off x="4362450" y="19050"/>
          <a:ext cx="274320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36360" rIns="36360" bIns="0" anchor="t"/>
        <a:lstStyle/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Latvijas Boulinga Tūre </a:t>
          </a:r>
        </a:p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2015-2016. </a:t>
          </a:r>
        </a:p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3.meistars,4.reinga turnīrs</a:t>
          </a:r>
        </a:p>
      </xdr:txBody>
    </xdr:sp>
    <xdr:clientData/>
  </xdr:twoCellAnchor>
  <xdr:twoCellAnchor>
    <xdr:from>
      <xdr:col>44</xdr:col>
      <xdr:colOff>104775</xdr:colOff>
      <xdr:row>2</xdr:row>
      <xdr:rowOff>352425</xdr:rowOff>
    </xdr:from>
    <xdr:to>
      <xdr:col>44</xdr:col>
      <xdr:colOff>381000</xdr:colOff>
      <xdr:row>12</xdr:row>
      <xdr:rowOff>57150</xdr:rowOff>
    </xdr:to>
    <xdr:sp macro="" textlink="">
      <xdr:nvSpPr>
        <xdr:cNvPr id="2275" name="AutoShape 13"/>
        <xdr:cNvSpPr>
          <a:spLocks/>
        </xdr:cNvSpPr>
      </xdr:nvSpPr>
      <xdr:spPr bwMode="auto">
        <a:xfrm>
          <a:off x="21888450" y="1609725"/>
          <a:ext cx="276225" cy="2981325"/>
        </a:xfrm>
        <a:prstGeom prst="rightBrace">
          <a:avLst>
            <a:gd name="adj1" fmla="val 57963"/>
            <a:gd name="adj2" fmla="val 5050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40</xdr:col>
      <xdr:colOff>638175</xdr:colOff>
      <xdr:row>0</xdr:row>
      <xdr:rowOff>66675</xdr:rowOff>
    </xdr:from>
    <xdr:to>
      <xdr:col>47</xdr:col>
      <xdr:colOff>304800</xdr:colOff>
      <xdr:row>1</xdr:row>
      <xdr:rowOff>152400</xdr:rowOff>
    </xdr:to>
    <xdr:sp macro="" textlink="" fLocksText="0">
      <xdr:nvSpPr>
        <xdr:cNvPr id="2053" name="WordArt 2"/>
        <xdr:cNvSpPr>
          <a:spLocks noChangeArrowheads="1"/>
        </xdr:cNvSpPr>
      </xdr:nvSpPr>
      <xdr:spPr bwMode="auto">
        <a:xfrm>
          <a:off x="20421600" y="66675"/>
          <a:ext cx="266700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36360" rIns="36360" bIns="0" anchor="t"/>
        <a:lstStyle/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Latvijas Boulinga Tūre </a:t>
          </a:r>
        </a:p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2015-2016. </a:t>
          </a:r>
        </a:p>
        <a:p>
          <a:pPr algn="ctr" rtl="0">
            <a:defRPr sz="1000"/>
          </a:pPr>
          <a:r>
            <a:rPr lang="lv-LV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3.meistars,4.reinga turnīrs</a:t>
          </a:r>
        </a:p>
      </xdr:txBody>
    </xdr:sp>
    <xdr:clientData/>
  </xdr:twoCellAnchor>
  <xdr:twoCellAnchor>
    <xdr:from>
      <xdr:col>0</xdr:col>
      <xdr:colOff>76200</xdr:colOff>
      <xdr:row>0</xdr:row>
      <xdr:rowOff>209550</xdr:rowOff>
    </xdr:from>
    <xdr:to>
      <xdr:col>10</xdr:col>
      <xdr:colOff>76200</xdr:colOff>
      <xdr:row>1</xdr:row>
      <xdr:rowOff>257175</xdr:rowOff>
    </xdr:to>
    <xdr:sp macro="" textlink="" fLocksText="0">
      <xdr:nvSpPr>
        <xdr:cNvPr id="2054" name="WordArt 3"/>
        <xdr:cNvSpPr>
          <a:spLocks noChangeArrowheads="1"/>
        </xdr:cNvSpPr>
      </xdr:nvSpPr>
      <xdr:spPr bwMode="auto">
        <a:xfrm>
          <a:off x="76200" y="209550"/>
          <a:ext cx="481012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0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  <xdr:twoCellAnchor>
    <xdr:from>
      <xdr:col>27</xdr:col>
      <xdr:colOff>533400</xdr:colOff>
      <xdr:row>0</xdr:row>
      <xdr:rowOff>304800</xdr:rowOff>
    </xdr:from>
    <xdr:to>
      <xdr:col>38</xdr:col>
      <xdr:colOff>428625</xdr:colOff>
      <xdr:row>2</xdr:row>
      <xdr:rowOff>38100</xdr:rowOff>
    </xdr:to>
    <xdr:sp macro="" textlink="" fLocksText="0">
      <xdr:nvSpPr>
        <xdr:cNvPr id="2055" name="WordArt 3"/>
        <xdr:cNvSpPr>
          <a:spLocks noChangeArrowheads="1"/>
        </xdr:cNvSpPr>
      </xdr:nvSpPr>
      <xdr:spPr bwMode="auto">
        <a:xfrm>
          <a:off x="13077825" y="304800"/>
          <a:ext cx="5286375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0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  <xdr:twoCellAnchor editAs="oneCell">
    <xdr:from>
      <xdr:col>15</xdr:col>
      <xdr:colOff>276225</xdr:colOff>
      <xdr:row>0</xdr:row>
      <xdr:rowOff>0</xdr:rowOff>
    </xdr:from>
    <xdr:to>
      <xdr:col>19</xdr:col>
      <xdr:colOff>400050</xdr:colOff>
      <xdr:row>1</xdr:row>
      <xdr:rowOff>142875</xdr:rowOff>
    </xdr:to>
    <xdr:pic>
      <xdr:nvPicPr>
        <xdr:cNvPr id="2279" name="Picture 8" descr="http://alianse.lv/wp-content/uploads/2012/10/TOSS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0"/>
          <a:ext cx="2057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0</xdr:row>
      <xdr:rowOff>95250</xdr:rowOff>
    </xdr:from>
    <xdr:to>
      <xdr:col>21</xdr:col>
      <xdr:colOff>342900</xdr:colOff>
      <xdr:row>1</xdr:row>
      <xdr:rowOff>104775</xdr:rowOff>
    </xdr:to>
    <xdr:sp macro="" textlink="">
      <xdr:nvSpPr>
        <xdr:cNvPr id="3073" name="WordArt 2"/>
        <xdr:cNvSpPr>
          <a:spLocks noChangeArrowheads="1" noChangeShapeType="1" noTextEdit="1"/>
        </xdr:cNvSpPr>
      </xdr:nvSpPr>
      <xdr:spPr bwMode="auto">
        <a:xfrm>
          <a:off x="8096250" y="95250"/>
          <a:ext cx="1990725" cy="904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7199"/>
            </a:avLst>
          </a:prstTxWarp>
        </a:bodyPr>
        <a:lstStyle/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Latvijas Boulinga Tūre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2015-2016.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3.meistars,4.reitinga turnīrs</a:t>
          </a:r>
        </a:p>
      </xdr:txBody>
    </xdr:sp>
    <xdr:clientData/>
  </xdr:twoCellAnchor>
  <xdr:twoCellAnchor>
    <xdr:from>
      <xdr:col>4</xdr:col>
      <xdr:colOff>895350</xdr:colOff>
      <xdr:row>0</xdr:row>
      <xdr:rowOff>171450</xdr:rowOff>
    </xdr:from>
    <xdr:to>
      <xdr:col>16</xdr:col>
      <xdr:colOff>57150</xdr:colOff>
      <xdr:row>1</xdr:row>
      <xdr:rowOff>238125</xdr:rowOff>
    </xdr:to>
    <xdr:sp macro="" textlink="" fLocksText="0">
      <xdr:nvSpPr>
        <xdr:cNvPr id="3074" name="WordArt 3"/>
        <xdr:cNvSpPr>
          <a:spLocks noChangeArrowheads="1"/>
        </xdr:cNvSpPr>
      </xdr:nvSpPr>
      <xdr:spPr bwMode="auto">
        <a:xfrm>
          <a:off x="1885950" y="171450"/>
          <a:ext cx="54387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0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4</xdr:col>
      <xdr:colOff>1238250</xdr:colOff>
      <xdr:row>0</xdr:row>
      <xdr:rowOff>866775</xdr:rowOff>
    </xdr:to>
    <xdr:pic>
      <xdr:nvPicPr>
        <xdr:cNvPr id="3165" name="Picture 4" descr="http://alianse.lv/wp-content/uploads/2012/10/TO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0"/>
          <a:ext cx="1647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76200</xdr:rowOff>
    </xdr:from>
    <xdr:to>
      <xdr:col>14</xdr:col>
      <xdr:colOff>390525</xdr:colOff>
      <xdr:row>0</xdr:row>
      <xdr:rowOff>657225</xdr:rowOff>
    </xdr:to>
    <xdr:sp macro="" textlink="" fLocksText="0">
      <xdr:nvSpPr>
        <xdr:cNvPr id="6146" name="WordArt 3"/>
        <xdr:cNvSpPr>
          <a:spLocks noChangeArrowheads="1"/>
        </xdr:cNvSpPr>
      </xdr:nvSpPr>
      <xdr:spPr bwMode="auto">
        <a:xfrm>
          <a:off x="1152525" y="76200"/>
          <a:ext cx="53911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0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  <xdr:twoCellAnchor>
    <xdr:from>
      <xdr:col>14</xdr:col>
      <xdr:colOff>114300</xdr:colOff>
      <xdr:row>0</xdr:row>
      <xdr:rowOff>152400</xdr:rowOff>
    </xdr:from>
    <xdr:to>
      <xdr:col>17</xdr:col>
      <xdr:colOff>361950</xdr:colOff>
      <xdr:row>1</xdr:row>
      <xdr:rowOff>161925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6267450" y="152400"/>
          <a:ext cx="1990725" cy="904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7199"/>
            </a:avLst>
          </a:prstTxWarp>
        </a:bodyPr>
        <a:lstStyle/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Latvijas Boulinga Tūre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2015-2016.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3.meistars,4.reitinga turnīrs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114300</xdr:rowOff>
    </xdr:from>
    <xdr:to>
      <xdr:col>4</xdr:col>
      <xdr:colOff>533400</xdr:colOff>
      <xdr:row>0</xdr:row>
      <xdr:rowOff>742950</xdr:rowOff>
    </xdr:to>
    <xdr:pic>
      <xdr:nvPicPr>
        <xdr:cNvPr id="6211" name="Picture 4" descr="http://alianse.lv/wp-content/uploads/2012/10/TO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14300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152400</xdr:rowOff>
    </xdr:from>
    <xdr:to>
      <xdr:col>14</xdr:col>
      <xdr:colOff>314325</xdr:colOff>
      <xdr:row>0</xdr:row>
      <xdr:rowOff>733425</xdr:rowOff>
    </xdr:to>
    <xdr:sp macro="" textlink="" fLocksText="0">
      <xdr:nvSpPr>
        <xdr:cNvPr id="7170" name="WordArt 3"/>
        <xdr:cNvSpPr>
          <a:spLocks noChangeArrowheads="1"/>
        </xdr:cNvSpPr>
      </xdr:nvSpPr>
      <xdr:spPr bwMode="auto">
        <a:xfrm>
          <a:off x="800100" y="152400"/>
          <a:ext cx="521017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0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  <xdr:twoCellAnchor>
    <xdr:from>
      <xdr:col>14</xdr:col>
      <xdr:colOff>123825</xdr:colOff>
      <xdr:row>0</xdr:row>
      <xdr:rowOff>228600</xdr:rowOff>
    </xdr:from>
    <xdr:to>
      <xdr:col>17</xdr:col>
      <xdr:colOff>371475</xdr:colOff>
      <xdr:row>1</xdr:row>
      <xdr:rowOff>238125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5819775" y="228600"/>
          <a:ext cx="1990725" cy="904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7199"/>
            </a:avLst>
          </a:prstTxWarp>
        </a:bodyPr>
        <a:lstStyle/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Latvijas Boulinga Tūre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2015-2016.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3.meistars,4.reitinga turnīrs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133350</xdr:rowOff>
    </xdr:from>
    <xdr:to>
      <xdr:col>4</xdr:col>
      <xdr:colOff>47625</xdr:colOff>
      <xdr:row>0</xdr:row>
      <xdr:rowOff>762000</xdr:rowOff>
    </xdr:to>
    <xdr:pic>
      <xdr:nvPicPr>
        <xdr:cNvPr id="7235" name="Picture 4" descr="http://alianse.lv/wp-content/uploads/2012/10/TO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33350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152400</xdr:rowOff>
    </xdr:from>
    <xdr:to>
      <xdr:col>14</xdr:col>
      <xdr:colOff>323850</xdr:colOff>
      <xdr:row>0</xdr:row>
      <xdr:rowOff>733425</xdr:rowOff>
    </xdr:to>
    <xdr:sp macro="" textlink="" fLocksText="0">
      <xdr:nvSpPr>
        <xdr:cNvPr id="8194" name="WordArt 3"/>
        <xdr:cNvSpPr>
          <a:spLocks noChangeArrowheads="1"/>
        </xdr:cNvSpPr>
      </xdr:nvSpPr>
      <xdr:spPr bwMode="auto">
        <a:xfrm>
          <a:off x="1371600" y="152400"/>
          <a:ext cx="514350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6800" rIns="45720" bIns="0" anchor="t"/>
        <a:lstStyle/>
        <a:p>
          <a:pPr algn="ctr" rtl="0">
            <a:defRPr sz="1000"/>
          </a:pPr>
          <a:r>
            <a:rPr lang="lv-LV" sz="2400" b="1" i="0" u="none" strike="noStrike" baseline="0">
              <a:solidFill>
                <a:srgbClr val="FF6600"/>
              </a:solidFill>
              <a:latin typeface="Arial Black"/>
            </a:rPr>
            <a:t>TOSS Boulings MEISTARS</a:t>
          </a:r>
        </a:p>
      </xdr:txBody>
    </xdr:sp>
    <xdr:clientData/>
  </xdr:twoCellAnchor>
  <xdr:twoCellAnchor>
    <xdr:from>
      <xdr:col>14</xdr:col>
      <xdr:colOff>137583</xdr:colOff>
      <xdr:row>0</xdr:row>
      <xdr:rowOff>190500</xdr:rowOff>
    </xdr:from>
    <xdr:to>
      <xdr:col>17</xdr:col>
      <xdr:colOff>382058</xdr:colOff>
      <xdr:row>1</xdr:row>
      <xdr:rowOff>195792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6339416" y="190500"/>
          <a:ext cx="1990725" cy="904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7199"/>
            </a:avLst>
          </a:prstTxWarp>
        </a:bodyPr>
        <a:lstStyle/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Latvijas Boulinga Tūre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2015-2016. </a:t>
          </a:r>
        </a:p>
        <a:p>
          <a:pPr algn="dist" rtl="0">
            <a:buNone/>
          </a:pPr>
          <a:r>
            <a:rPr lang="lv-LV" sz="1800" spc="0">
              <a:ln>
                <a:noFill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3.meistars,4.reitinga turnīrs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171450</xdr:rowOff>
    </xdr:from>
    <xdr:to>
      <xdr:col>4</xdr:col>
      <xdr:colOff>400050</xdr:colOff>
      <xdr:row>0</xdr:row>
      <xdr:rowOff>800100</xdr:rowOff>
    </xdr:to>
    <xdr:pic>
      <xdr:nvPicPr>
        <xdr:cNvPr id="8278" name="Picture 5" descr="http://alianse.lv/wp-content/uploads/2012/10/TO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71450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OP2F45IJ/Users/Dmitry/Documents/Bowling/Liga/3TPL-2014/2TPL14_v8_R15.2v2Finish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OP2F45IJ/Arhiv/1_BOWLING/4_TOURNAMENT/BOWLERO%20JW/6no36/2008Jan_6no36-v2_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OP2F45IJ/Dmitry/Local%20Settings/Temporary%20Internet%20Files/OLKC3/2TPL13_v2.52_3tplA2R9finis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6"/>
      <sheetName val="Play5"/>
      <sheetName val="Play4"/>
      <sheetName val="Play3"/>
      <sheetName val="Play2"/>
      <sheetName val="Play1"/>
      <sheetName val="Erase"/>
      <sheetName val="StatIndiv2TPL14 (2)"/>
      <sheetName val="Individual 14 Summer"/>
      <sheetName val="Handicap"/>
      <sheetName val="Main"/>
      <sheetName val="Player list"/>
      <sheetName val="Individual 13-14"/>
      <sheetName val="Individual 13 Summer"/>
      <sheetName val="Individual 13-2"/>
      <sheetName val="Individual 13-1"/>
      <sheetName val="Individual 12-2"/>
      <sheetName val="Individual 12-1"/>
      <sheetName val="Individual 11_12-4"/>
      <sheetName val="Individual 11_12-3"/>
      <sheetName val="Individual 11_12-2"/>
      <sheetName val="Individual 11_12-1"/>
      <sheetName val="Individual summer_11_2"/>
      <sheetName val="Individual summer_11_1"/>
      <sheetName val="Kvalif.2TPL11"/>
      <sheetName val="Individual 10_11-3"/>
      <sheetName val="Individual 10_11-2"/>
      <sheetName val="Individual 10_11-1"/>
      <sheetName val="Individual summer 2010"/>
      <sheetName val="Individual 09_10-4"/>
      <sheetName val="Individual 09_10-3"/>
      <sheetName val="Individual 09_10-2"/>
      <sheetName val="Individual 09_10-1"/>
      <sheetName val="Abileht"/>
      <sheetName val="Andmed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WEB-Game"/>
      <sheetName val="WEB-Handicap"/>
      <sheetName val="WEB-Reiting"/>
      <sheetName val="Handicap 07-08"/>
      <sheetName val="R-Calc.New"/>
      <sheetName val="&gt;15"/>
      <sheetName val="&gt;20"/>
      <sheetName val="&gt;30"/>
      <sheetName val="G61_24.02.#19"/>
      <sheetName val="G60_17.02.#18"/>
      <sheetName val="G59_10.02.#17"/>
      <sheetName val="G58_03.02.#16"/>
      <sheetName val="G57_27.01.#15"/>
      <sheetName val="G56_20.01.#14"/>
      <sheetName val="G55_13.01.#13"/>
      <sheetName val="G54_06.01.#12"/>
      <sheetName val="G53_16.12.#11"/>
      <sheetName val="Game_Template"/>
      <sheetName val="WEB-Game_Template"/>
      <sheetName val="List_Tex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6"/>
      <sheetName val="Play5"/>
      <sheetName val="Play4"/>
      <sheetName val="Play3"/>
      <sheetName val="Play2"/>
      <sheetName val="Play1"/>
      <sheetName val="Erase"/>
      <sheetName val="RRkomandam"/>
      <sheetName val="RoundRobin2tpl13"/>
      <sheetName val="Registration 2TPL13"/>
      <sheetName val="Player list"/>
      <sheetName val="Table - Alpha"/>
      <sheetName val="Individual - Alpha"/>
      <sheetName val="Handicap"/>
      <sheetName val="SplitsA1A2"/>
      <sheetName val="Round-Robin - Alpha"/>
      <sheetName val="Main"/>
      <sheetName val="TableA1 - Alpha"/>
      <sheetName val="Round-RobinA1 - Alpha"/>
      <sheetName val="IndividualA1 - Alpha"/>
      <sheetName val="Individual 12-2"/>
      <sheetName val="Round-Robin - x"/>
      <sheetName val="Individual 12-1"/>
      <sheetName val="Individual 11_12-4"/>
      <sheetName val="Individual 11_12-3"/>
      <sheetName val="Individual 11_12-2"/>
      <sheetName val="Individual 11_12-1"/>
      <sheetName val="Individual summer_11_2"/>
      <sheetName val="Individual summer_11_1"/>
      <sheetName val="Kvalif.2TPL11"/>
      <sheetName val="Individual 10_11-3"/>
      <sheetName val="Individual 10_11-2"/>
      <sheetName val="Individual 10_11-1"/>
      <sheetName val="Individual summer 2010"/>
      <sheetName val="Individual 09_10-4"/>
      <sheetName val="Individual 09_10-3"/>
      <sheetName val="Individual 09_10-2"/>
      <sheetName val="Individual 09_10-1"/>
      <sheetName val="Abileht"/>
      <sheetName val="Andmed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="50" zoomScaleNormal="70" zoomScaleSheetLayoutView="50" workbookViewId="0">
      <pane ySplit="4" topLeftCell="A5" activePane="bottomLeft" state="frozen"/>
      <selection pane="bottomLeft" activeCell="J7" sqref="J7"/>
    </sheetView>
  </sheetViews>
  <sheetFormatPr defaultColWidth="8.85546875" defaultRowHeight="15"/>
  <cols>
    <col min="2" max="2" width="6.5703125" customWidth="1"/>
    <col min="3" max="3" width="9.28515625" style="1" customWidth="1"/>
    <col min="4" max="4" width="3.42578125" style="1" customWidth="1"/>
    <col min="5" max="5" width="0" style="1" hidden="1" customWidth="1"/>
    <col min="6" max="6" width="27.28515625" style="2" customWidth="1"/>
    <col min="7" max="7" width="1.42578125" style="2" hidden="1" customWidth="1"/>
    <col min="8" max="8" width="13" style="3" customWidth="1"/>
    <col min="9" max="10" width="7.42578125" style="4" customWidth="1"/>
    <col min="11" max="11" width="6.7109375" customWidth="1"/>
    <col min="15" max="15" width="11.7109375" customWidth="1"/>
  </cols>
  <sheetData>
    <row r="1" spans="1:11" ht="68.25" customHeight="1"/>
    <row r="2" spans="1:11" ht="6" customHeight="1"/>
    <row r="3" spans="1:11" ht="22.5">
      <c r="C3" s="435" t="s">
        <v>0</v>
      </c>
      <c r="D3" s="435"/>
      <c r="E3" s="435"/>
      <c r="F3" s="435"/>
      <c r="G3" s="435"/>
      <c r="H3" s="435"/>
      <c r="I3" s="436"/>
      <c r="J3" s="436"/>
      <c r="K3" s="436"/>
    </row>
    <row r="4" spans="1:11" s="5" customFormat="1" ht="47.25" customHeight="1" thickBot="1">
      <c r="C4" s="6" t="s">
        <v>1</v>
      </c>
      <c r="D4" s="188" t="s">
        <v>2</v>
      </c>
      <c r="E4" s="188"/>
      <c r="F4" s="189" t="s">
        <v>3</v>
      </c>
      <c r="G4" s="190"/>
      <c r="H4" s="189" t="s">
        <v>4</v>
      </c>
      <c r="I4" s="191" t="s">
        <v>5</v>
      </c>
      <c r="J4" s="191" t="s">
        <v>6</v>
      </c>
      <c r="K4" s="192" t="s">
        <v>7</v>
      </c>
    </row>
    <row r="5" spans="1:11" s="5" customFormat="1" ht="19.899999999999999" customHeight="1" thickBot="1">
      <c r="A5" s="5">
        <v>10</v>
      </c>
      <c r="B5" s="437" t="s">
        <v>8</v>
      </c>
      <c r="C5" s="10">
        <v>1</v>
      </c>
      <c r="D5" s="193"/>
      <c r="E5" s="193"/>
      <c r="F5" s="415" t="s">
        <v>109</v>
      </c>
      <c r="G5" s="193"/>
      <c r="H5" s="419" t="s">
        <v>78</v>
      </c>
      <c r="I5" s="195"/>
      <c r="J5" s="195"/>
      <c r="K5" s="196"/>
    </row>
    <row r="6" spans="1:11" s="5" customFormat="1" ht="19.899999999999999" customHeight="1" thickBot="1">
      <c r="A6" s="8">
        <v>11</v>
      </c>
      <c r="B6" s="437"/>
      <c r="C6" s="11">
        <v>2</v>
      </c>
      <c r="D6" s="193"/>
      <c r="E6" s="193"/>
      <c r="F6" s="415" t="s">
        <v>70</v>
      </c>
      <c r="G6" s="193"/>
      <c r="H6" s="418" t="s">
        <v>11</v>
      </c>
      <c r="I6" s="195"/>
      <c r="J6" s="195"/>
      <c r="K6" s="196"/>
    </row>
    <row r="7" spans="1:11" s="9" customFormat="1" ht="19.899999999999999" customHeight="1" thickBot="1">
      <c r="A7" s="8">
        <v>12</v>
      </c>
      <c r="B7" s="437"/>
      <c r="C7" s="185">
        <v>3</v>
      </c>
      <c r="D7" s="193"/>
      <c r="E7" s="193"/>
      <c r="F7" s="415" t="s">
        <v>107</v>
      </c>
      <c r="G7" s="193"/>
      <c r="H7" s="418" t="s">
        <v>9</v>
      </c>
      <c r="I7" s="195"/>
      <c r="J7" s="195"/>
      <c r="K7" s="196"/>
    </row>
    <row r="8" spans="1:11" s="9" customFormat="1" ht="19.899999999999999" customHeight="1" thickBot="1">
      <c r="A8" s="5">
        <v>13</v>
      </c>
      <c r="B8" s="438" t="s">
        <v>10</v>
      </c>
      <c r="C8" s="186">
        <v>4</v>
      </c>
      <c r="D8" s="193"/>
      <c r="E8" s="193"/>
      <c r="F8" s="415" t="s">
        <v>82</v>
      </c>
      <c r="G8" s="193"/>
      <c r="H8" s="418" t="s">
        <v>11</v>
      </c>
      <c r="I8" s="195"/>
      <c r="J8" s="195"/>
      <c r="K8" s="196"/>
    </row>
    <row r="9" spans="1:11" s="9" customFormat="1" ht="19.899999999999999" customHeight="1" thickBot="1">
      <c r="A9" s="8">
        <v>14</v>
      </c>
      <c r="B9" s="438"/>
      <c r="C9" s="11">
        <v>5</v>
      </c>
      <c r="D9" s="193"/>
      <c r="E9" s="193"/>
      <c r="F9" s="415" t="s">
        <v>14</v>
      </c>
      <c r="G9" s="193"/>
      <c r="H9" s="418" t="s">
        <v>11</v>
      </c>
      <c r="I9" s="195"/>
      <c r="J9" s="195"/>
      <c r="K9" s="196"/>
    </row>
    <row r="10" spans="1:11" s="9" customFormat="1" ht="19.899999999999999" customHeight="1" thickBot="1">
      <c r="A10" s="8">
        <v>15</v>
      </c>
      <c r="B10" s="438"/>
      <c r="C10" s="185">
        <v>6</v>
      </c>
      <c r="D10" s="193"/>
      <c r="E10" s="193"/>
      <c r="F10" s="415" t="s">
        <v>106</v>
      </c>
      <c r="G10" s="193"/>
      <c r="H10" s="418" t="s">
        <v>11</v>
      </c>
      <c r="I10" s="195"/>
      <c r="J10" s="195"/>
      <c r="K10" s="196"/>
    </row>
    <row r="11" spans="1:11" s="9" customFormat="1" ht="19.899999999999999" customHeight="1" thickBot="1">
      <c r="A11" s="5">
        <v>16</v>
      </c>
      <c r="B11" s="438" t="s">
        <v>13</v>
      </c>
      <c r="C11" s="186">
        <v>7</v>
      </c>
      <c r="D11" s="193"/>
      <c r="E11" s="193"/>
      <c r="F11" s="197" t="s">
        <v>77</v>
      </c>
      <c r="G11" s="198"/>
      <c r="H11" s="419" t="s">
        <v>78</v>
      </c>
      <c r="I11" s="195"/>
      <c r="J11" s="195"/>
      <c r="K11" s="196"/>
    </row>
    <row r="12" spans="1:11" s="9" customFormat="1" ht="19.899999999999999" customHeight="1" thickBot="1">
      <c r="A12" s="8">
        <v>17</v>
      </c>
      <c r="B12" s="438"/>
      <c r="C12" s="11">
        <v>8</v>
      </c>
      <c r="D12" s="193"/>
      <c r="E12" s="193"/>
      <c r="F12" s="197" t="s">
        <v>104</v>
      </c>
      <c r="G12" s="198"/>
      <c r="H12" s="419" t="s">
        <v>9</v>
      </c>
      <c r="I12" s="195"/>
      <c r="J12" s="195"/>
      <c r="K12" s="196"/>
    </row>
    <row r="13" spans="1:11" s="5" customFormat="1" ht="19.899999999999999" customHeight="1" thickBot="1">
      <c r="A13" s="8">
        <v>18</v>
      </c>
      <c r="B13" s="438"/>
      <c r="C13" s="187">
        <v>9</v>
      </c>
      <c r="D13" s="193"/>
      <c r="E13" s="193"/>
      <c r="F13" s="416" t="s">
        <v>85</v>
      </c>
      <c r="G13" s="193"/>
      <c r="H13" s="419" t="s">
        <v>11</v>
      </c>
      <c r="I13" s="195"/>
      <c r="J13" s="195"/>
      <c r="K13" s="196"/>
    </row>
    <row r="14" spans="1:11" s="5" customFormat="1" ht="19.899999999999999" customHeight="1">
      <c r="A14" s="5">
        <v>19</v>
      </c>
      <c r="B14" s="442" t="s">
        <v>16</v>
      </c>
      <c r="C14" s="411">
        <v>10</v>
      </c>
      <c r="D14" s="410"/>
      <c r="E14" s="193"/>
      <c r="F14" s="329" t="s">
        <v>72</v>
      </c>
      <c r="G14" s="198"/>
      <c r="H14" s="419" t="s">
        <v>11</v>
      </c>
      <c r="I14" s="195"/>
      <c r="J14" s="195"/>
      <c r="K14" s="196"/>
    </row>
    <row r="15" spans="1:11" s="9" customFormat="1" ht="19.899999999999999" customHeight="1">
      <c r="A15" s="8">
        <v>20</v>
      </c>
      <c r="B15" s="443"/>
      <c r="C15" s="412">
        <v>11</v>
      </c>
      <c r="D15" s="410"/>
      <c r="E15" s="193"/>
      <c r="F15" s="305" t="s">
        <v>64</v>
      </c>
      <c r="G15" s="200"/>
      <c r="H15" s="419" t="s">
        <v>9</v>
      </c>
      <c r="I15" s="195"/>
      <c r="J15" s="195"/>
      <c r="K15" s="196"/>
    </row>
    <row r="16" spans="1:11" s="9" customFormat="1" ht="19.899999999999999" customHeight="1">
      <c r="A16" s="8">
        <v>21</v>
      </c>
      <c r="B16" s="443"/>
      <c r="C16" s="413">
        <v>12</v>
      </c>
      <c r="D16" s="410"/>
      <c r="E16" s="193"/>
      <c r="F16" s="302" t="s">
        <v>18</v>
      </c>
      <c r="G16" s="199"/>
      <c r="H16" s="419" t="s">
        <v>9</v>
      </c>
      <c r="I16" s="195"/>
      <c r="J16" s="195"/>
      <c r="K16" s="196"/>
    </row>
    <row r="17" spans="1:11" ht="19.899999999999999" customHeight="1" thickBot="1">
      <c r="A17" s="5">
        <v>22</v>
      </c>
      <c r="B17" s="444"/>
      <c r="C17" s="413">
        <v>13</v>
      </c>
      <c r="D17" s="410"/>
      <c r="E17" s="193"/>
      <c r="F17" s="305" t="s">
        <v>80</v>
      </c>
      <c r="G17" s="198"/>
      <c r="H17" s="419" t="s">
        <v>11</v>
      </c>
      <c r="I17" s="195"/>
      <c r="J17" s="195"/>
      <c r="K17" s="196"/>
    </row>
    <row r="18" spans="1:11" ht="19.899999999999999" customHeight="1">
      <c r="A18" s="8">
        <v>23</v>
      </c>
      <c r="B18" s="439" t="s">
        <v>17</v>
      </c>
      <c r="C18" s="413">
        <v>14</v>
      </c>
      <c r="D18" s="410"/>
      <c r="E18" s="193"/>
      <c r="F18" s="302" t="s">
        <v>12</v>
      </c>
      <c r="G18" s="198"/>
      <c r="H18" s="420" t="s">
        <v>11</v>
      </c>
      <c r="I18" s="195"/>
      <c r="J18" s="195"/>
      <c r="K18" s="196"/>
    </row>
    <row r="19" spans="1:11" ht="19.899999999999999" customHeight="1">
      <c r="A19" s="8">
        <v>24</v>
      </c>
      <c r="B19" s="440"/>
      <c r="C19" s="413">
        <v>15</v>
      </c>
      <c r="D19" s="410"/>
      <c r="E19" s="193"/>
      <c r="F19" s="305" t="s">
        <v>15</v>
      </c>
      <c r="G19" s="193"/>
      <c r="H19" s="250" t="s">
        <v>11</v>
      </c>
      <c r="I19" s="194"/>
      <c r="J19" s="195"/>
      <c r="K19" s="196"/>
    </row>
    <row r="20" spans="1:11" ht="19.899999999999999" customHeight="1">
      <c r="A20" s="5">
        <v>25</v>
      </c>
      <c r="B20" s="440"/>
      <c r="C20" s="413">
        <v>16</v>
      </c>
      <c r="D20" s="410"/>
      <c r="E20" s="193"/>
      <c r="F20" s="305" t="s">
        <v>66</v>
      </c>
      <c r="G20" s="193"/>
      <c r="H20" s="250" t="s">
        <v>9</v>
      </c>
      <c r="I20" s="194"/>
      <c r="J20" s="195"/>
      <c r="K20" s="196"/>
    </row>
    <row r="21" spans="1:11" ht="19.899999999999999" customHeight="1">
      <c r="A21" s="8">
        <v>26</v>
      </c>
      <c r="B21" s="440"/>
      <c r="C21" s="413">
        <v>17</v>
      </c>
      <c r="D21" s="410"/>
      <c r="E21" s="193"/>
      <c r="F21" s="305" t="s">
        <v>68</v>
      </c>
      <c r="G21" s="193"/>
      <c r="H21" s="250" t="s">
        <v>11</v>
      </c>
      <c r="I21" s="194"/>
      <c r="J21" s="195"/>
      <c r="K21" s="196"/>
    </row>
    <row r="22" spans="1:11" ht="19.899999999999999" customHeight="1">
      <c r="A22" s="8">
        <v>27</v>
      </c>
      <c r="B22" s="440"/>
      <c r="C22" s="413">
        <v>18</v>
      </c>
      <c r="D22" s="410"/>
      <c r="E22" s="193"/>
      <c r="F22" s="305" t="s">
        <v>81</v>
      </c>
      <c r="G22" s="193"/>
      <c r="H22" s="250" t="s">
        <v>11</v>
      </c>
      <c r="I22" s="194"/>
      <c r="J22" s="195"/>
      <c r="K22" s="196"/>
    </row>
    <row r="23" spans="1:11" ht="19.899999999999999" customHeight="1">
      <c r="A23" s="5">
        <v>28</v>
      </c>
      <c r="B23" s="440"/>
      <c r="C23" s="413">
        <v>19</v>
      </c>
      <c r="D23" s="410"/>
      <c r="E23" s="193"/>
      <c r="F23" s="305" t="s">
        <v>83</v>
      </c>
      <c r="G23" s="193"/>
      <c r="H23" s="250" t="s">
        <v>11</v>
      </c>
      <c r="I23" s="194"/>
      <c r="J23" s="195"/>
      <c r="K23" s="196"/>
    </row>
    <row r="24" spans="1:11" ht="19.899999999999999" customHeight="1">
      <c r="A24" s="8">
        <v>29</v>
      </c>
      <c r="B24" s="440"/>
      <c r="C24" s="413">
        <v>20</v>
      </c>
      <c r="D24" s="410"/>
      <c r="E24" s="193"/>
      <c r="F24" s="302" t="s">
        <v>87</v>
      </c>
      <c r="G24" s="193"/>
      <c r="H24" s="417" t="s">
        <v>11</v>
      </c>
      <c r="I24" s="194"/>
      <c r="J24" s="195"/>
      <c r="K24" s="196"/>
    </row>
    <row r="25" spans="1:11" ht="19.899999999999999" customHeight="1">
      <c r="A25" s="8">
        <v>30</v>
      </c>
      <c r="B25" s="440"/>
      <c r="C25" s="413">
        <v>21</v>
      </c>
      <c r="D25" s="410"/>
      <c r="E25" s="193"/>
      <c r="F25" s="305" t="s">
        <v>84</v>
      </c>
      <c r="G25" s="193"/>
      <c r="H25" s="250" t="s">
        <v>11</v>
      </c>
      <c r="I25" s="194"/>
      <c r="J25" s="195"/>
      <c r="K25" s="196"/>
    </row>
    <row r="26" spans="1:11" ht="19.899999999999999" customHeight="1">
      <c r="A26" s="5">
        <v>31</v>
      </c>
      <c r="B26" s="440"/>
      <c r="C26" s="413">
        <v>22</v>
      </c>
      <c r="D26" s="410"/>
      <c r="E26" s="193"/>
      <c r="F26" s="305" t="s">
        <v>21</v>
      </c>
      <c r="G26" s="193"/>
      <c r="H26" s="250" t="s">
        <v>9</v>
      </c>
      <c r="I26" s="194"/>
      <c r="J26" s="195"/>
      <c r="K26" s="196"/>
    </row>
    <row r="27" spans="1:11" ht="19.899999999999999" customHeight="1">
      <c r="A27" s="8">
        <v>32</v>
      </c>
      <c r="B27" s="440"/>
      <c r="C27" s="413">
        <v>23</v>
      </c>
      <c r="D27" s="410"/>
      <c r="E27" s="193"/>
      <c r="F27" s="305" t="s">
        <v>86</v>
      </c>
      <c r="G27" s="193"/>
      <c r="H27" s="250" t="s">
        <v>11</v>
      </c>
      <c r="I27" s="194"/>
      <c r="J27" s="195"/>
      <c r="K27" s="196"/>
    </row>
    <row r="28" spans="1:11" ht="19.899999999999999" customHeight="1">
      <c r="A28" s="8">
        <v>33</v>
      </c>
      <c r="B28" s="440"/>
      <c r="C28" s="413">
        <v>24</v>
      </c>
      <c r="D28" s="410"/>
      <c r="E28" s="193"/>
      <c r="F28" s="305" t="s">
        <v>19</v>
      </c>
      <c r="G28" s="193"/>
      <c r="H28" s="250" t="s">
        <v>20</v>
      </c>
      <c r="I28" s="194"/>
      <c r="J28" s="195"/>
      <c r="K28" s="196"/>
    </row>
    <row r="29" spans="1:11" ht="19.899999999999999" customHeight="1" thickBot="1">
      <c r="B29" s="441"/>
      <c r="C29" s="414">
        <v>25</v>
      </c>
      <c r="D29" s="410"/>
      <c r="E29" s="193"/>
      <c r="F29" s="305" t="s">
        <v>88</v>
      </c>
      <c r="G29" s="193"/>
      <c r="H29" s="250" t="s">
        <v>9</v>
      </c>
      <c r="I29" s="194"/>
      <c r="J29" s="195"/>
      <c r="K29" s="196"/>
    </row>
    <row r="32" spans="1:11">
      <c r="K32" s="1"/>
    </row>
    <row r="33" spans="11:11">
      <c r="K33" s="1"/>
    </row>
    <row r="34" spans="11:11">
      <c r="K34" s="1"/>
    </row>
  </sheetData>
  <sheetProtection selectLockedCells="1" selectUnlockedCells="1"/>
  <mergeCells count="7">
    <mergeCell ref="B18:B29"/>
    <mergeCell ref="B14:B17"/>
    <mergeCell ref="C3:H3"/>
    <mergeCell ref="I3:K3"/>
    <mergeCell ref="B5:B7"/>
    <mergeCell ref="B8:B10"/>
    <mergeCell ref="B11:B13"/>
  </mergeCells>
  <printOptions horizontalCentered="1" verticalCentered="1"/>
  <pageMargins left="0.51180555555555551" right="0.15763888888888888" top="0.51180555555555551" bottom="0.51180555555555551" header="0.11805555555555555" footer="0.51180555555555551"/>
  <pageSetup paperSize="9" firstPageNumber="0" orientation="portrait" horizontalDpi="300" verticalDpi="300" r:id="rId1"/>
  <headerFooter alignWithMargins="0">
    <oddHeader>&amp;C&amp;D / &amp;T&amp;R&amp;F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9"/>
  <sheetViews>
    <sheetView tabSelected="1" view="pageBreakPreview" topLeftCell="A2" zoomScale="75" zoomScaleNormal="75" zoomScaleSheetLayoutView="75" workbookViewId="0">
      <pane xSplit="8" topLeftCell="I1" activePane="topRight" state="frozen"/>
      <selection pane="topRight" activeCell="G9" sqref="G9"/>
    </sheetView>
  </sheetViews>
  <sheetFormatPr defaultColWidth="8.85546875" defaultRowHeight="15"/>
  <cols>
    <col min="1" max="2" width="4" style="1" customWidth="1"/>
    <col min="3" max="3" width="3.5703125" style="1" customWidth="1"/>
    <col min="4" max="4" width="4" style="12" customWidth="1"/>
    <col min="5" max="5" width="25.7109375" style="2" customWidth="1"/>
    <col min="6" max="6" width="0" style="2" hidden="1" customWidth="1"/>
    <col min="7" max="7" width="12.42578125" style="3" customWidth="1"/>
    <col min="8" max="8" width="5.85546875" style="1" customWidth="1"/>
    <col min="9" max="9" width="7.28515625" style="1" customWidth="1"/>
    <col min="10" max="18" width="7.28515625" style="4" customWidth="1"/>
    <col min="19" max="19" width="7.140625" style="13" customWidth="1"/>
    <col min="20" max="20" width="11.140625" style="14" customWidth="1"/>
    <col min="21" max="21" width="7.42578125" style="15" customWidth="1"/>
    <col min="22" max="22" width="6.7109375" style="15" customWidth="1"/>
    <col min="23" max="23" width="6" style="15" customWidth="1"/>
    <col min="24" max="24" width="5" style="15" customWidth="1"/>
    <col min="25" max="25" width="4.140625" style="15" customWidth="1"/>
    <col min="26" max="26" width="4.42578125" customWidth="1"/>
    <col min="27" max="27" width="5.7109375" customWidth="1"/>
    <col min="28" max="28" width="25.42578125" customWidth="1"/>
    <col min="29" max="29" width="2.140625" hidden="1" customWidth="1"/>
    <col min="30" max="30" width="10.5703125" customWidth="1"/>
    <col min="31" max="31" width="4.7109375" customWidth="1"/>
    <col min="32" max="32" width="5.42578125" customWidth="1"/>
    <col min="33" max="33" width="6.85546875" customWidth="1"/>
    <col min="34" max="34" width="6.42578125" customWidth="1"/>
    <col min="35" max="35" width="3.28515625" customWidth="1"/>
    <col min="36" max="36" width="4.140625" style="15" customWidth="1"/>
    <col min="37" max="37" width="4.42578125" customWidth="1"/>
    <col min="38" max="38" width="7.28515625" customWidth="1"/>
    <col min="39" max="39" width="25.5703125" customWidth="1"/>
    <col min="40" max="40" width="0.140625" customWidth="1"/>
    <col min="41" max="41" width="12.7109375" style="16" customWidth="1"/>
    <col min="42" max="42" width="4.7109375" customWidth="1"/>
    <col min="43" max="43" width="5.42578125" customWidth="1"/>
    <col min="44" max="44" width="9.42578125" customWidth="1"/>
    <col min="45" max="45" width="6.42578125" customWidth="1"/>
    <col min="46" max="46" width="4.140625" style="15" customWidth="1"/>
    <col min="47" max="47" width="4.42578125" customWidth="1"/>
    <col min="48" max="48" width="5.7109375" customWidth="1"/>
    <col min="49" max="49" width="21" customWidth="1"/>
    <col min="50" max="50" width="0.140625" hidden="1" customWidth="1"/>
    <col min="51" max="51" width="11.7109375" style="16" customWidth="1"/>
    <col min="52" max="52" width="5.85546875" customWidth="1"/>
    <col min="53" max="53" width="5.42578125" customWidth="1"/>
    <col min="54" max="54" width="9.5703125" customWidth="1"/>
  </cols>
  <sheetData>
    <row r="1" spans="1:55" ht="73.5" customHeight="1"/>
    <row r="2" spans="1:55" ht="25.5">
      <c r="A2" s="445" t="s">
        <v>22</v>
      </c>
      <c r="B2" s="445"/>
      <c r="C2" s="445"/>
      <c r="D2" s="445"/>
      <c r="E2" s="445"/>
      <c r="F2" s="445"/>
      <c r="G2" s="445"/>
      <c r="J2" s="1"/>
      <c r="K2" s="1"/>
      <c r="L2" s="1"/>
      <c r="M2" s="1"/>
      <c r="N2" s="1"/>
      <c r="O2" s="1"/>
      <c r="P2" s="1"/>
      <c r="Q2" s="1"/>
      <c r="R2" s="1"/>
      <c r="U2" s="18">
        <f>MAX(I4:R16)</f>
        <v>258</v>
      </c>
      <c r="V2" s="18"/>
      <c r="W2" s="18"/>
      <c r="X2" s="18"/>
      <c r="Y2" s="18"/>
      <c r="AB2" s="445" t="s">
        <v>23</v>
      </c>
      <c r="AC2" s="445"/>
      <c r="AD2" s="445"/>
      <c r="AE2" s="445"/>
      <c r="AF2" s="445"/>
      <c r="AG2" s="445"/>
      <c r="AH2" s="445"/>
      <c r="AJ2" s="18"/>
      <c r="AM2" s="445" t="s">
        <v>24</v>
      </c>
      <c r="AN2" s="445"/>
      <c r="AO2" s="445"/>
      <c r="AP2" s="445"/>
      <c r="AQ2" s="445"/>
      <c r="AR2" s="445"/>
      <c r="AS2" s="445"/>
      <c r="AT2" s="18"/>
      <c r="AW2" s="17" t="s">
        <v>25</v>
      </c>
      <c r="AX2" s="17"/>
      <c r="AY2" s="17"/>
      <c r="AZ2" s="19"/>
      <c r="BA2" s="19"/>
      <c r="BB2" s="19"/>
      <c r="BC2" s="19"/>
    </row>
    <row r="3" spans="1:55" s="5" customFormat="1" ht="48.75" thickBot="1">
      <c r="A3" s="204" t="s">
        <v>1</v>
      </c>
      <c r="B3" s="205" t="s">
        <v>26</v>
      </c>
      <c r="C3" s="206" t="s">
        <v>27</v>
      </c>
      <c r="D3" s="207" t="s">
        <v>28</v>
      </c>
      <c r="E3" s="189" t="s">
        <v>3</v>
      </c>
      <c r="F3" s="190"/>
      <c r="G3" s="189" t="s">
        <v>4</v>
      </c>
      <c r="H3" s="189" t="s">
        <v>29</v>
      </c>
      <c r="I3" s="208" t="s">
        <v>30</v>
      </c>
      <c r="J3" s="208" t="s">
        <v>31</v>
      </c>
      <c r="K3" s="208" t="s">
        <v>32</v>
      </c>
      <c r="L3" s="208" t="s">
        <v>33</v>
      </c>
      <c r="M3" s="208" t="s">
        <v>34</v>
      </c>
      <c r="N3" s="208" t="s">
        <v>35</v>
      </c>
      <c r="O3" s="208" t="s">
        <v>36</v>
      </c>
      <c r="P3" s="208" t="s">
        <v>37</v>
      </c>
      <c r="Q3" s="208" t="s">
        <v>38</v>
      </c>
      <c r="R3" s="208" t="s">
        <v>39</v>
      </c>
      <c r="S3" s="209" t="s">
        <v>40</v>
      </c>
      <c r="T3" s="221" t="s">
        <v>41</v>
      </c>
      <c r="U3" s="222" t="s">
        <v>42</v>
      </c>
      <c r="V3" s="208" t="s">
        <v>43</v>
      </c>
      <c r="W3" s="208" t="s">
        <v>44</v>
      </c>
      <c r="X3" s="27"/>
      <c r="Y3" s="28" t="s">
        <v>45</v>
      </c>
      <c r="AA3" s="29" t="s">
        <v>46</v>
      </c>
      <c r="AB3" s="7" t="s">
        <v>3</v>
      </c>
      <c r="AC3" s="30"/>
      <c r="AD3" s="30" t="s">
        <v>4</v>
      </c>
      <c r="AE3" s="31" t="s">
        <v>29</v>
      </c>
      <c r="AF3" s="24" t="s">
        <v>40</v>
      </c>
      <c r="AG3" s="25" t="s">
        <v>41</v>
      </c>
      <c r="AH3" s="32"/>
      <c r="AJ3" s="28" t="s">
        <v>45</v>
      </c>
      <c r="AL3" s="29" t="s">
        <v>46</v>
      </c>
      <c r="AM3" s="7" t="s">
        <v>3</v>
      </c>
      <c r="AN3" s="30"/>
      <c r="AO3" s="30" t="s">
        <v>4</v>
      </c>
      <c r="AP3" s="31" t="s">
        <v>29</v>
      </c>
      <c r="AQ3" s="24" t="s">
        <v>40</v>
      </c>
      <c r="AR3" s="25" t="s">
        <v>41</v>
      </c>
      <c r="AS3" s="32"/>
      <c r="AT3" s="28" t="s">
        <v>45</v>
      </c>
      <c r="AV3" s="29" t="s">
        <v>46</v>
      </c>
      <c r="AW3" s="7" t="s">
        <v>3</v>
      </c>
      <c r="AX3" s="30"/>
      <c r="AY3" s="30" t="s">
        <v>4</v>
      </c>
      <c r="AZ3" s="31" t="s">
        <v>29</v>
      </c>
      <c r="BA3" s="24" t="s">
        <v>40</v>
      </c>
      <c r="BB3" s="25" t="s">
        <v>41</v>
      </c>
    </row>
    <row r="4" spans="1:55" s="9" customFormat="1" ht="23.65" customHeight="1" thickBot="1">
      <c r="A4" s="361">
        <v>1</v>
      </c>
      <c r="B4" s="372">
        <v>3</v>
      </c>
      <c r="C4" s="373" t="s">
        <v>47</v>
      </c>
      <c r="D4" s="373"/>
      <c r="E4" s="468" t="s">
        <v>82</v>
      </c>
      <c r="F4" s="343" t="s">
        <v>89</v>
      </c>
      <c r="G4" s="377" t="s">
        <v>11</v>
      </c>
      <c r="H4" s="345"/>
      <c r="I4" s="383">
        <v>152</v>
      </c>
      <c r="J4" s="349">
        <v>217</v>
      </c>
      <c r="K4" s="348">
        <v>183</v>
      </c>
      <c r="L4" s="348">
        <v>160</v>
      </c>
      <c r="M4" s="350">
        <v>240</v>
      </c>
      <c r="N4" s="349">
        <v>258</v>
      </c>
      <c r="O4" s="363">
        <v>210</v>
      </c>
      <c r="P4" s="362">
        <v>169</v>
      </c>
      <c r="Q4" s="363">
        <v>233</v>
      </c>
      <c r="R4" s="362">
        <v>185</v>
      </c>
      <c r="S4" s="352">
        <f t="shared" ref="S4:S16" si="0">SUM(I4:R4)</f>
        <v>2007</v>
      </c>
      <c r="T4" s="364">
        <f t="shared" ref="T4:T16" si="1">COUNT(I4:R4)*H4+S4</f>
        <v>2007</v>
      </c>
      <c r="U4" s="365">
        <f t="shared" ref="U4:U16" si="2">IF(T4,AVERAGE(I4:R4),0)</f>
        <v>200.7</v>
      </c>
      <c r="V4" s="366">
        <f t="shared" ref="V4:V16" si="3">T4-$T$12</f>
        <v>133</v>
      </c>
      <c r="W4" s="367">
        <f t="shared" ref="W4:W16" si="4">MAX(I4:R4)</f>
        <v>258</v>
      </c>
      <c r="X4" s="38"/>
      <c r="Y4" s="39"/>
      <c r="AB4" s="40"/>
      <c r="AC4" s="41"/>
      <c r="AD4" s="41"/>
      <c r="AE4" s="41"/>
      <c r="AF4" s="41"/>
      <c r="AG4" s="42"/>
      <c r="AH4" s="42"/>
      <c r="AJ4" s="39"/>
      <c r="AM4" s="40"/>
      <c r="AN4" s="41"/>
      <c r="AO4" s="43"/>
      <c r="AP4" s="41"/>
      <c r="AQ4" s="41"/>
      <c r="AR4" s="42"/>
      <c r="AS4" s="42"/>
      <c r="AT4" s="39"/>
      <c r="AW4" s="40"/>
      <c r="AX4" s="41"/>
      <c r="AY4" s="43"/>
      <c r="AZ4" s="41"/>
      <c r="BA4" s="41"/>
      <c r="BB4" s="42"/>
    </row>
    <row r="5" spans="1:55" s="9" customFormat="1" ht="23.65" customHeight="1">
      <c r="A5" s="271">
        <v>2</v>
      </c>
      <c r="B5" s="303">
        <v>3</v>
      </c>
      <c r="C5" s="304" t="s">
        <v>47</v>
      </c>
      <c r="D5" s="304"/>
      <c r="E5" s="469" t="s">
        <v>103</v>
      </c>
      <c r="F5" s="294" t="s">
        <v>91</v>
      </c>
      <c r="G5" s="378" t="s">
        <v>78</v>
      </c>
      <c r="H5" s="211"/>
      <c r="I5" s="218">
        <v>175</v>
      </c>
      <c r="J5" s="217">
        <v>215</v>
      </c>
      <c r="K5" s="212">
        <v>177</v>
      </c>
      <c r="L5" s="217">
        <v>213</v>
      </c>
      <c r="M5" s="299">
        <v>204</v>
      </c>
      <c r="N5" s="212">
        <v>174</v>
      </c>
      <c r="O5" s="214">
        <v>255</v>
      </c>
      <c r="P5" s="213">
        <v>174</v>
      </c>
      <c r="Q5" s="214">
        <v>204</v>
      </c>
      <c r="R5" s="214">
        <v>211</v>
      </c>
      <c r="S5" s="215">
        <f t="shared" si="0"/>
        <v>2002</v>
      </c>
      <c r="T5" s="201">
        <f t="shared" si="1"/>
        <v>2002</v>
      </c>
      <c r="U5" s="35">
        <f t="shared" si="2"/>
        <v>200.2</v>
      </c>
      <c r="V5" s="36">
        <f t="shared" si="3"/>
        <v>128</v>
      </c>
      <c r="W5" s="368">
        <f t="shared" si="4"/>
        <v>255</v>
      </c>
      <c r="X5" s="38"/>
      <c r="Y5" s="44">
        <v>4</v>
      </c>
      <c r="Z5" s="45" t="s">
        <v>48</v>
      </c>
      <c r="AA5" s="46">
        <v>3</v>
      </c>
      <c r="AB5" s="47" t="s">
        <v>14</v>
      </c>
      <c r="AC5" s="48"/>
      <c r="AD5" s="399" t="s">
        <v>11</v>
      </c>
      <c r="AE5" s="400"/>
      <c r="AF5" s="401">
        <v>161</v>
      </c>
      <c r="AG5" s="49">
        <v>161</v>
      </c>
      <c r="AH5" s="50"/>
      <c r="AI5" s="51"/>
      <c r="AJ5" s="44">
        <v>1</v>
      </c>
      <c r="AK5" s="45" t="s">
        <v>49</v>
      </c>
      <c r="AL5" s="46">
        <v>3</v>
      </c>
      <c r="AM5" s="76" t="s">
        <v>82</v>
      </c>
      <c r="AN5" s="77"/>
      <c r="AO5" s="407" t="s">
        <v>11</v>
      </c>
      <c r="AP5" s="392"/>
      <c r="AQ5" s="393"/>
      <c r="AR5" s="390">
        <v>225</v>
      </c>
      <c r="AS5" s="50"/>
      <c r="AT5" s="44">
        <v>2</v>
      </c>
      <c r="AU5" s="45" t="s">
        <v>50</v>
      </c>
      <c r="AV5" s="46">
        <v>3</v>
      </c>
      <c r="AW5" s="92" t="s">
        <v>107</v>
      </c>
      <c r="AX5" s="77"/>
      <c r="AY5" s="407" t="s">
        <v>9</v>
      </c>
      <c r="AZ5" s="392" t="s">
        <v>20</v>
      </c>
      <c r="BA5" s="393">
        <v>157</v>
      </c>
      <c r="BB5" s="390">
        <v>157</v>
      </c>
      <c r="BC5" s="51"/>
    </row>
    <row r="6" spans="1:55" ht="23.65" customHeight="1" thickBot="1">
      <c r="A6" s="271">
        <v>3</v>
      </c>
      <c r="B6" s="303">
        <v>3</v>
      </c>
      <c r="C6" s="304" t="s">
        <v>47</v>
      </c>
      <c r="D6" s="304"/>
      <c r="E6" s="469" t="s">
        <v>70</v>
      </c>
      <c r="F6" s="294" t="s">
        <v>93</v>
      </c>
      <c r="G6" s="378" t="s">
        <v>11</v>
      </c>
      <c r="H6" s="211"/>
      <c r="I6" s="297">
        <v>214</v>
      </c>
      <c r="J6" s="219">
        <v>166</v>
      </c>
      <c r="K6" s="212">
        <v>182</v>
      </c>
      <c r="L6" s="212">
        <v>156</v>
      </c>
      <c r="M6" s="216">
        <v>207</v>
      </c>
      <c r="N6" s="217">
        <v>235</v>
      </c>
      <c r="O6" s="213">
        <v>178</v>
      </c>
      <c r="P6" s="214">
        <v>236</v>
      </c>
      <c r="Q6" s="214">
        <v>234</v>
      </c>
      <c r="R6" s="213">
        <v>189</v>
      </c>
      <c r="S6" s="215">
        <f t="shared" si="0"/>
        <v>1997</v>
      </c>
      <c r="T6" s="201">
        <f t="shared" si="1"/>
        <v>1997</v>
      </c>
      <c r="U6" s="35">
        <f t="shared" si="2"/>
        <v>199.7</v>
      </c>
      <c r="V6" s="384">
        <f t="shared" si="3"/>
        <v>123</v>
      </c>
      <c r="W6" s="368">
        <f t="shared" si="4"/>
        <v>236</v>
      </c>
      <c r="X6" s="38"/>
      <c r="Y6" s="44">
        <v>9</v>
      </c>
      <c r="Z6" s="54"/>
      <c r="AA6" s="55">
        <v>4</v>
      </c>
      <c r="AB6" s="56" t="s">
        <v>85</v>
      </c>
      <c r="AC6" s="57"/>
      <c r="AD6" s="58" t="s">
        <v>11</v>
      </c>
      <c r="AE6" s="59"/>
      <c r="AF6" s="60">
        <v>158</v>
      </c>
      <c r="AG6" s="61">
        <v>158</v>
      </c>
      <c r="AH6" s="62"/>
      <c r="AI6" s="63"/>
      <c r="AJ6" s="44" t="s">
        <v>52</v>
      </c>
      <c r="AK6" s="54"/>
      <c r="AL6" s="55">
        <v>4</v>
      </c>
      <c r="AM6" s="82" t="s">
        <v>107</v>
      </c>
      <c r="AN6" s="83"/>
      <c r="AO6" s="408" t="s">
        <v>9</v>
      </c>
      <c r="AP6" s="409"/>
      <c r="AQ6" s="404"/>
      <c r="AR6" s="67">
        <v>269</v>
      </c>
      <c r="AS6" s="62"/>
      <c r="AT6" s="44">
        <v>3</v>
      </c>
      <c r="AU6" s="54"/>
      <c r="AV6" s="55">
        <v>4</v>
      </c>
      <c r="AW6" s="94" t="s">
        <v>70</v>
      </c>
      <c r="AX6" s="83"/>
      <c r="AY6" s="408" t="s">
        <v>11</v>
      </c>
      <c r="AZ6" s="409" t="s">
        <v>20</v>
      </c>
      <c r="BA6" s="404">
        <v>200</v>
      </c>
      <c r="BB6" s="67">
        <v>200</v>
      </c>
      <c r="BC6" s="63"/>
    </row>
    <row r="7" spans="1:55" ht="23.65" customHeight="1" thickBot="1">
      <c r="A7" s="271">
        <v>4</v>
      </c>
      <c r="B7" s="303">
        <v>3</v>
      </c>
      <c r="C7" s="304" t="s">
        <v>47</v>
      </c>
      <c r="D7" s="304"/>
      <c r="E7" s="469" t="s">
        <v>14</v>
      </c>
      <c r="F7" s="294" t="s">
        <v>89</v>
      </c>
      <c r="G7" s="378" t="s">
        <v>11</v>
      </c>
      <c r="H7" s="211"/>
      <c r="I7" s="298">
        <v>162</v>
      </c>
      <c r="J7" s="217">
        <v>207</v>
      </c>
      <c r="K7" s="212">
        <v>196</v>
      </c>
      <c r="L7" s="212">
        <v>188</v>
      </c>
      <c r="M7" s="216">
        <v>213</v>
      </c>
      <c r="N7" s="212">
        <v>198</v>
      </c>
      <c r="O7" s="214">
        <v>200</v>
      </c>
      <c r="P7" s="214">
        <v>213</v>
      </c>
      <c r="Q7" s="213">
        <v>189</v>
      </c>
      <c r="R7" s="214">
        <v>213</v>
      </c>
      <c r="S7" s="215">
        <f t="shared" si="0"/>
        <v>1979</v>
      </c>
      <c r="T7" s="201">
        <f t="shared" si="1"/>
        <v>1979</v>
      </c>
      <c r="U7" s="35">
        <f t="shared" si="2"/>
        <v>197.9</v>
      </c>
      <c r="V7" s="36">
        <f t="shared" si="3"/>
        <v>105</v>
      </c>
      <c r="W7" s="368">
        <f t="shared" si="4"/>
        <v>213</v>
      </c>
      <c r="X7" s="68"/>
      <c r="Y7" s="69"/>
      <c r="Z7" s="54"/>
      <c r="AA7" s="70"/>
      <c r="AB7" s="71"/>
      <c r="AC7" s="71"/>
      <c r="AD7" s="72"/>
      <c r="AE7" s="72"/>
      <c r="AF7" s="73"/>
      <c r="AG7" s="62"/>
      <c r="AH7" s="74"/>
      <c r="AI7" s="63"/>
      <c r="AJ7" s="69"/>
      <c r="AK7" s="54"/>
      <c r="AL7" s="70"/>
      <c r="AM7" s="71"/>
      <c r="AN7" s="71"/>
      <c r="AO7" s="72"/>
      <c r="AP7" s="72"/>
      <c r="AQ7" s="73"/>
      <c r="AR7" s="75"/>
      <c r="AS7" s="74"/>
      <c r="AT7" s="69"/>
      <c r="AU7" s="54"/>
      <c r="AV7" s="70"/>
      <c r="AW7" s="71"/>
      <c r="AX7" s="71"/>
      <c r="AY7" s="72"/>
      <c r="AZ7" s="72"/>
      <c r="BA7" s="73"/>
      <c r="BB7" s="75"/>
      <c r="BC7" s="63"/>
    </row>
    <row r="8" spans="1:55" s="5" customFormat="1" ht="23.65" customHeight="1">
      <c r="A8" s="271">
        <v>5</v>
      </c>
      <c r="B8" s="303">
        <v>2</v>
      </c>
      <c r="C8" s="305" t="s">
        <v>47</v>
      </c>
      <c r="D8" s="305"/>
      <c r="E8" s="469" t="s">
        <v>77</v>
      </c>
      <c r="F8" s="249"/>
      <c r="G8" s="379" t="s">
        <v>78</v>
      </c>
      <c r="H8" s="252"/>
      <c r="I8" s="252">
        <v>179</v>
      </c>
      <c r="J8" s="252">
        <v>223</v>
      </c>
      <c r="K8" s="252">
        <v>235</v>
      </c>
      <c r="L8" s="252">
        <v>188</v>
      </c>
      <c r="M8" s="252">
        <v>185</v>
      </c>
      <c r="N8" s="252">
        <v>179</v>
      </c>
      <c r="O8" s="214">
        <v>213</v>
      </c>
      <c r="P8" s="214">
        <v>202</v>
      </c>
      <c r="Q8" s="213">
        <v>182</v>
      </c>
      <c r="R8" s="213">
        <v>180</v>
      </c>
      <c r="S8" s="215">
        <f t="shared" si="0"/>
        <v>1966</v>
      </c>
      <c r="T8" s="201">
        <f t="shared" si="1"/>
        <v>1966</v>
      </c>
      <c r="U8" s="35">
        <f t="shared" si="2"/>
        <v>196.6</v>
      </c>
      <c r="V8" s="36">
        <f t="shared" si="3"/>
        <v>92</v>
      </c>
      <c r="W8" s="368">
        <f t="shared" si="4"/>
        <v>235</v>
      </c>
      <c r="X8" s="38"/>
      <c r="Y8" s="44">
        <v>5</v>
      </c>
      <c r="Z8" s="54" t="s">
        <v>53</v>
      </c>
      <c r="AA8" s="46">
        <v>5</v>
      </c>
      <c r="AB8" s="76" t="s">
        <v>77</v>
      </c>
      <c r="AC8" s="77"/>
      <c r="AD8" s="391" t="s">
        <v>78</v>
      </c>
      <c r="AE8" s="405"/>
      <c r="AF8" s="393">
        <v>162</v>
      </c>
      <c r="AG8" s="394">
        <v>162</v>
      </c>
      <c r="AH8" s="62"/>
      <c r="AJ8" s="44">
        <v>3</v>
      </c>
      <c r="AK8" s="54" t="s">
        <v>54</v>
      </c>
      <c r="AL8" s="46">
        <v>5</v>
      </c>
      <c r="AM8" s="47" t="s">
        <v>70</v>
      </c>
      <c r="AN8" s="48"/>
      <c r="AO8" s="406" t="s">
        <v>11</v>
      </c>
      <c r="AP8" s="400"/>
      <c r="AQ8" s="401"/>
      <c r="AR8" s="52">
        <v>256</v>
      </c>
      <c r="AS8" s="62"/>
      <c r="AT8" s="69"/>
      <c r="AU8" s="78"/>
      <c r="AV8" s="79"/>
      <c r="AW8" s="80"/>
      <c r="AX8" s="80"/>
      <c r="AY8" s="72"/>
      <c r="AZ8" s="72"/>
      <c r="BA8" s="73"/>
      <c r="BB8" s="75"/>
    </row>
    <row r="9" spans="1:55" s="9" customFormat="1" ht="23.65" customHeight="1" thickBot="1">
      <c r="A9" s="271">
        <v>6</v>
      </c>
      <c r="B9" s="303">
        <v>2</v>
      </c>
      <c r="C9" s="305" t="s">
        <v>47</v>
      </c>
      <c r="D9" s="305"/>
      <c r="E9" s="469" t="s">
        <v>79</v>
      </c>
      <c r="F9" s="249"/>
      <c r="G9" s="379" t="s">
        <v>9</v>
      </c>
      <c r="H9" s="252"/>
      <c r="I9" s="252">
        <v>153</v>
      </c>
      <c r="J9" s="252">
        <v>185</v>
      </c>
      <c r="K9" s="252">
        <v>257</v>
      </c>
      <c r="L9" s="252">
        <v>220</v>
      </c>
      <c r="M9" s="252">
        <v>159</v>
      </c>
      <c r="N9" s="252">
        <v>190</v>
      </c>
      <c r="O9" s="213">
        <v>178</v>
      </c>
      <c r="P9" s="213">
        <v>169</v>
      </c>
      <c r="Q9" s="213">
        <v>183</v>
      </c>
      <c r="R9" s="213">
        <v>224</v>
      </c>
      <c r="S9" s="215">
        <f t="shared" si="0"/>
        <v>1918</v>
      </c>
      <c r="T9" s="201">
        <f t="shared" si="1"/>
        <v>1918</v>
      </c>
      <c r="U9" s="35">
        <f t="shared" si="2"/>
        <v>191.8</v>
      </c>
      <c r="V9" s="36">
        <f t="shared" si="3"/>
        <v>44</v>
      </c>
      <c r="W9" s="368">
        <f t="shared" si="4"/>
        <v>257</v>
      </c>
      <c r="X9" s="38"/>
      <c r="Y9" s="44">
        <v>8</v>
      </c>
      <c r="Z9" s="81"/>
      <c r="AA9" s="55">
        <v>6</v>
      </c>
      <c r="AB9" s="82" t="s">
        <v>106</v>
      </c>
      <c r="AC9" s="83"/>
      <c r="AD9" s="402" t="s">
        <v>11</v>
      </c>
      <c r="AE9" s="403"/>
      <c r="AF9" s="404">
        <v>203</v>
      </c>
      <c r="AG9" s="95">
        <v>203</v>
      </c>
      <c r="AH9" s="62"/>
      <c r="AI9" s="51"/>
      <c r="AJ9" s="44" t="s">
        <v>48</v>
      </c>
      <c r="AK9" s="81"/>
      <c r="AL9" s="55">
        <v>6</v>
      </c>
      <c r="AM9" s="56" t="s">
        <v>14</v>
      </c>
      <c r="AN9" s="57"/>
      <c r="AO9" s="64" t="s">
        <v>11</v>
      </c>
      <c r="AP9" s="96"/>
      <c r="AQ9" s="60"/>
      <c r="AR9" s="65">
        <v>171</v>
      </c>
      <c r="AS9" s="62"/>
      <c r="AT9" s="69"/>
      <c r="AU9" s="84"/>
      <c r="AV9" s="79"/>
      <c r="AW9" s="80"/>
      <c r="AX9" s="80"/>
      <c r="AY9" s="72"/>
      <c r="AZ9" s="72"/>
      <c r="BA9" s="73"/>
      <c r="BB9" s="75"/>
      <c r="BC9" s="51"/>
    </row>
    <row r="10" spans="1:55" s="9" customFormat="1" ht="23.65" customHeight="1" thickBot="1">
      <c r="A10" s="271">
        <v>7</v>
      </c>
      <c r="B10" s="303">
        <v>3</v>
      </c>
      <c r="C10" s="304" t="s">
        <v>51</v>
      </c>
      <c r="D10" s="304"/>
      <c r="E10" s="469" t="s">
        <v>104</v>
      </c>
      <c r="F10" s="294" t="s">
        <v>92</v>
      </c>
      <c r="G10" s="378" t="s">
        <v>9</v>
      </c>
      <c r="H10" s="211">
        <v>8</v>
      </c>
      <c r="I10" s="218">
        <v>193</v>
      </c>
      <c r="J10" s="219">
        <v>191</v>
      </c>
      <c r="K10" s="212">
        <v>183</v>
      </c>
      <c r="L10" s="217">
        <v>216</v>
      </c>
      <c r="M10" s="220">
        <v>176</v>
      </c>
      <c r="N10" s="212">
        <v>145</v>
      </c>
      <c r="O10" s="214">
        <v>207</v>
      </c>
      <c r="P10" s="213">
        <v>166</v>
      </c>
      <c r="Q10" s="213">
        <v>170</v>
      </c>
      <c r="R10" s="213">
        <v>178</v>
      </c>
      <c r="S10" s="215">
        <f t="shared" si="0"/>
        <v>1825</v>
      </c>
      <c r="T10" s="201">
        <f t="shared" si="1"/>
        <v>1905</v>
      </c>
      <c r="U10" s="35">
        <f t="shared" si="2"/>
        <v>182.5</v>
      </c>
      <c r="V10" s="36">
        <f t="shared" si="3"/>
        <v>31</v>
      </c>
      <c r="W10" s="368">
        <f t="shared" si="4"/>
        <v>216</v>
      </c>
      <c r="X10" s="38"/>
      <c r="Y10" s="44"/>
      <c r="Z10" s="45"/>
      <c r="AA10" s="70"/>
      <c r="AB10" s="85"/>
      <c r="AC10" s="85"/>
      <c r="AD10" s="86"/>
      <c r="AE10" s="5"/>
      <c r="AF10" s="86"/>
      <c r="AG10" s="86"/>
      <c r="AH10" s="87"/>
      <c r="AI10" s="51"/>
      <c r="AJ10" s="44"/>
      <c r="AK10" s="45"/>
      <c r="AL10" s="70"/>
      <c r="AM10" s="85"/>
      <c r="AN10" s="85"/>
      <c r="AO10" s="86"/>
      <c r="AP10" s="86"/>
      <c r="AQ10" s="86"/>
      <c r="AR10" s="85"/>
      <c r="AS10" s="87"/>
      <c r="AT10" s="44"/>
      <c r="AU10" s="45"/>
      <c r="AV10" s="70"/>
      <c r="AW10" s="88" t="s">
        <v>55</v>
      </c>
      <c r="AX10" s="88"/>
      <c r="AY10" s="88"/>
      <c r="AZ10" s="89"/>
      <c r="BA10" s="89"/>
      <c r="BB10" s="89"/>
      <c r="BC10" s="89"/>
    </row>
    <row r="11" spans="1:55" s="5" customFormat="1" ht="23.65" customHeight="1">
      <c r="A11" s="271">
        <v>8</v>
      </c>
      <c r="B11" s="303">
        <v>3</v>
      </c>
      <c r="C11" s="304" t="s">
        <v>47</v>
      </c>
      <c r="D11" s="304"/>
      <c r="E11" s="469" t="s">
        <v>106</v>
      </c>
      <c r="F11" s="294" t="s">
        <v>99</v>
      </c>
      <c r="G11" s="378" t="s">
        <v>11</v>
      </c>
      <c r="H11" s="211"/>
      <c r="I11" s="218">
        <v>163</v>
      </c>
      <c r="J11" s="219">
        <v>180</v>
      </c>
      <c r="K11" s="212">
        <v>190</v>
      </c>
      <c r="L11" s="217">
        <v>244</v>
      </c>
      <c r="M11" s="216">
        <v>223</v>
      </c>
      <c r="N11" s="217">
        <v>208</v>
      </c>
      <c r="O11" s="213">
        <v>151</v>
      </c>
      <c r="P11" s="213">
        <v>171</v>
      </c>
      <c r="Q11" s="213">
        <v>178</v>
      </c>
      <c r="R11" s="213">
        <v>194</v>
      </c>
      <c r="S11" s="215">
        <f t="shared" si="0"/>
        <v>1902</v>
      </c>
      <c r="T11" s="202">
        <f t="shared" si="1"/>
        <v>1902</v>
      </c>
      <c r="U11" s="90">
        <f t="shared" si="2"/>
        <v>190.2</v>
      </c>
      <c r="V11" s="91">
        <f t="shared" si="3"/>
        <v>28</v>
      </c>
      <c r="W11" s="368">
        <f t="shared" si="4"/>
        <v>244</v>
      </c>
      <c r="X11" s="38"/>
      <c r="Y11" s="44">
        <v>6</v>
      </c>
      <c r="Z11" s="45" t="s">
        <v>52</v>
      </c>
      <c r="AA11" s="46">
        <v>7</v>
      </c>
      <c r="AB11" s="53" t="s">
        <v>107</v>
      </c>
      <c r="AC11" s="48"/>
      <c r="AD11" s="399" t="s">
        <v>9</v>
      </c>
      <c r="AE11" s="400"/>
      <c r="AF11" s="401">
        <v>212</v>
      </c>
      <c r="AG11" s="49">
        <v>212</v>
      </c>
      <c r="AH11" s="62"/>
      <c r="AJ11" s="44">
        <v>2</v>
      </c>
      <c r="AK11" s="45" t="s">
        <v>51</v>
      </c>
      <c r="AL11" s="46">
        <v>7</v>
      </c>
      <c r="AM11" s="47" t="s">
        <v>103</v>
      </c>
      <c r="AN11" s="48"/>
      <c r="AO11" s="406" t="s">
        <v>78</v>
      </c>
      <c r="AP11" s="400"/>
      <c r="AQ11" s="401"/>
      <c r="AR11" s="52">
        <v>157</v>
      </c>
      <c r="AS11" s="62"/>
      <c r="AT11" s="44" t="s">
        <v>50</v>
      </c>
      <c r="AU11" s="45" t="s">
        <v>56</v>
      </c>
      <c r="AV11" s="421">
        <v>5</v>
      </c>
      <c r="AW11" s="422" t="s">
        <v>103</v>
      </c>
      <c r="AX11" s="423"/>
      <c r="AY11" s="424" t="s">
        <v>108</v>
      </c>
      <c r="AZ11" s="425" t="s">
        <v>20</v>
      </c>
      <c r="BA11" s="426">
        <v>248</v>
      </c>
      <c r="BB11" s="427">
        <v>248</v>
      </c>
    </row>
    <row r="12" spans="1:55" s="9" customFormat="1" ht="23.65" customHeight="1" thickBot="1">
      <c r="A12" s="369">
        <v>9</v>
      </c>
      <c r="B12" s="374">
        <v>3</v>
      </c>
      <c r="C12" s="375" t="s">
        <v>47</v>
      </c>
      <c r="D12" s="375"/>
      <c r="E12" s="470" t="s">
        <v>85</v>
      </c>
      <c r="F12" s="370" t="s">
        <v>102</v>
      </c>
      <c r="G12" s="380" t="s">
        <v>11</v>
      </c>
      <c r="H12" s="296"/>
      <c r="I12" s="388">
        <v>245</v>
      </c>
      <c r="J12" s="387">
        <v>195</v>
      </c>
      <c r="K12" s="232">
        <v>149</v>
      </c>
      <c r="L12" s="300">
        <v>220</v>
      </c>
      <c r="M12" s="389">
        <v>201</v>
      </c>
      <c r="N12" s="300">
        <v>208</v>
      </c>
      <c r="O12" s="233">
        <v>157</v>
      </c>
      <c r="P12" s="233">
        <v>175</v>
      </c>
      <c r="Q12" s="233">
        <v>163</v>
      </c>
      <c r="R12" s="233">
        <v>161</v>
      </c>
      <c r="S12" s="234">
        <f t="shared" si="0"/>
        <v>1874</v>
      </c>
      <c r="T12" s="235">
        <f t="shared" si="1"/>
        <v>1874</v>
      </c>
      <c r="U12" s="236">
        <f t="shared" si="2"/>
        <v>187.4</v>
      </c>
      <c r="V12" s="385">
        <f t="shared" si="3"/>
        <v>0</v>
      </c>
      <c r="W12" s="371">
        <f t="shared" si="4"/>
        <v>245</v>
      </c>
      <c r="X12" s="38"/>
      <c r="Y12" s="44">
        <v>7</v>
      </c>
      <c r="Z12" s="93"/>
      <c r="AA12" s="55">
        <v>8</v>
      </c>
      <c r="AB12" s="66" t="s">
        <v>104</v>
      </c>
      <c r="AC12" s="57"/>
      <c r="AD12" s="395" t="s">
        <v>9</v>
      </c>
      <c r="AE12" s="396">
        <v>8</v>
      </c>
      <c r="AF12" s="397">
        <v>202</v>
      </c>
      <c r="AG12" s="398">
        <v>210</v>
      </c>
      <c r="AH12" s="50"/>
      <c r="AI12" s="51"/>
      <c r="AJ12" s="44" t="s">
        <v>53</v>
      </c>
      <c r="AK12" s="93"/>
      <c r="AL12" s="55">
        <v>8</v>
      </c>
      <c r="AM12" s="56" t="s">
        <v>106</v>
      </c>
      <c r="AN12" s="57"/>
      <c r="AO12" s="64" t="s">
        <v>11</v>
      </c>
      <c r="AP12" s="96"/>
      <c r="AQ12" s="60"/>
      <c r="AR12" s="65">
        <v>150</v>
      </c>
      <c r="AS12" s="50"/>
      <c r="AT12" s="44">
        <v>1</v>
      </c>
      <c r="AU12" s="93"/>
      <c r="AV12" s="428">
        <v>6</v>
      </c>
      <c r="AW12" s="429" t="s">
        <v>70</v>
      </c>
      <c r="AX12" s="430"/>
      <c r="AY12" s="431" t="s">
        <v>11</v>
      </c>
      <c r="AZ12" s="432" t="s">
        <v>20</v>
      </c>
      <c r="BA12" s="433">
        <v>179</v>
      </c>
      <c r="BB12" s="434">
        <v>179</v>
      </c>
      <c r="BC12" s="51"/>
    </row>
    <row r="13" spans="1:55" s="5" customFormat="1" ht="23.65" customHeight="1">
      <c r="A13" s="223">
        <v>10</v>
      </c>
      <c r="B13" s="327">
        <v>3</v>
      </c>
      <c r="C13" s="328" t="s">
        <v>51</v>
      </c>
      <c r="D13" s="328"/>
      <c r="E13" s="471" t="s">
        <v>72</v>
      </c>
      <c r="F13" s="330" t="s">
        <v>98</v>
      </c>
      <c r="G13" s="381" t="s">
        <v>11</v>
      </c>
      <c r="H13" s="331">
        <v>8</v>
      </c>
      <c r="I13" s="332">
        <v>177</v>
      </c>
      <c r="J13" s="360">
        <v>184</v>
      </c>
      <c r="K13" s="225">
        <v>147</v>
      </c>
      <c r="L13" s="226">
        <v>218</v>
      </c>
      <c r="M13" s="333">
        <v>182</v>
      </c>
      <c r="N13" s="226">
        <v>220</v>
      </c>
      <c r="O13" s="227">
        <v>161</v>
      </c>
      <c r="P13" s="227">
        <v>168</v>
      </c>
      <c r="Q13" s="227">
        <v>116</v>
      </c>
      <c r="R13" s="227">
        <v>185</v>
      </c>
      <c r="S13" s="228">
        <f t="shared" si="0"/>
        <v>1758</v>
      </c>
      <c r="T13" s="229">
        <f t="shared" si="1"/>
        <v>1838</v>
      </c>
      <c r="U13" s="230">
        <f t="shared" si="2"/>
        <v>175.8</v>
      </c>
      <c r="V13" s="231">
        <f t="shared" si="3"/>
        <v>-36</v>
      </c>
      <c r="W13" s="98">
        <f t="shared" si="4"/>
        <v>220</v>
      </c>
      <c r="X13" s="68"/>
      <c r="Y13" s="68"/>
      <c r="Z13" s="99"/>
      <c r="AA13" s="100"/>
      <c r="AB13" s="101"/>
      <c r="AC13" s="101"/>
      <c r="AD13" s="102"/>
      <c r="AE13" s="102"/>
      <c r="AF13" s="102"/>
      <c r="AG13" s="102"/>
      <c r="AH13" s="103"/>
      <c r="AJ13" s="68"/>
      <c r="AK13" s="99"/>
      <c r="AL13" s="100"/>
      <c r="AM13" s="101"/>
      <c r="AN13" s="101"/>
      <c r="AO13" s="104"/>
      <c r="AP13" s="102"/>
      <c r="AQ13" s="102"/>
      <c r="AR13" s="102"/>
      <c r="AS13" s="103"/>
      <c r="AT13" s="68"/>
      <c r="AU13" s="99"/>
      <c r="AV13" s="100"/>
      <c r="AW13" s="101"/>
      <c r="AX13" s="101"/>
      <c r="AY13" s="104"/>
      <c r="AZ13" s="102"/>
      <c r="BA13" s="102"/>
      <c r="BB13" s="102"/>
    </row>
    <row r="14" spans="1:55" s="9" customFormat="1" ht="23.65" customHeight="1">
      <c r="A14" s="210">
        <v>11</v>
      </c>
      <c r="B14" s="303">
        <v>1</v>
      </c>
      <c r="C14" s="305" t="s">
        <v>47</v>
      </c>
      <c r="D14" s="305"/>
      <c r="E14" s="469" t="s">
        <v>64</v>
      </c>
      <c r="F14" s="249"/>
      <c r="G14" s="379" t="s">
        <v>9</v>
      </c>
      <c r="H14" s="252"/>
      <c r="I14" s="252">
        <v>211</v>
      </c>
      <c r="J14" s="252">
        <v>174</v>
      </c>
      <c r="K14" s="252">
        <v>150</v>
      </c>
      <c r="L14" s="252">
        <v>222</v>
      </c>
      <c r="M14" s="252">
        <v>183</v>
      </c>
      <c r="N14" s="252">
        <v>187</v>
      </c>
      <c r="O14" s="214">
        <v>201</v>
      </c>
      <c r="P14" s="213">
        <v>181</v>
      </c>
      <c r="Q14" s="213">
        <v>149</v>
      </c>
      <c r="R14" s="213">
        <v>177</v>
      </c>
      <c r="S14" s="215">
        <f t="shared" si="0"/>
        <v>1835</v>
      </c>
      <c r="T14" s="203">
        <f t="shared" si="1"/>
        <v>1835</v>
      </c>
      <c r="U14" s="35">
        <f t="shared" si="2"/>
        <v>183.5</v>
      </c>
      <c r="V14" s="36">
        <f t="shared" si="3"/>
        <v>-39</v>
      </c>
      <c r="W14" s="37">
        <f t="shared" si="4"/>
        <v>222</v>
      </c>
      <c r="X14" s="38"/>
      <c r="Y14" s="38"/>
      <c r="Z14" s="105"/>
      <c r="AA14" s="106"/>
      <c r="AB14" s="107"/>
      <c r="AC14" s="107"/>
      <c r="AD14" s="108"/>
      <c r="AE14" s="108"/>
      <c r="AF14" s="108"/>
      <c r="AG14" s="109"/>
      <c r="AH14" s="109"/>
      <c r="AJ14" s="38"/>
      <c r="AK14" s="105"/>
      <c r="AL14" s="106"/>
      <c r="AM14" s="107"/>
      <c r="AN14" s="107"/>
      <c r="AO14" s="108"/>
      <c r="AP14" s="108"/>
      <c r="AQ14" s="108"/>
      <c r="AR14" s="109"/>
      <c r="AS14" s="109"/>
      <c r="AT14" s="38"/>
      <c r="AU14" s="105"/>
      <c r="AV14" s="106"/>
      <c r="AW14" s="107"/>
      <c r="AX14" s="107"/>
      <c r="AY14" s="108"/>
      <c r="AZ14" s="108"/>
      <c r="BA14" s="108"/>
      <c r="BB14" s="109"/>
    </row>
    <row r="15" spans="1:55" s="9" customFormat="1" ht="23.65" customHeight="1">
      <c r="A15" s="210">
        <v>12</v>
      </c>
      <c r="B15" s="303">
        <v>3</v>
      </c>
      <c r="C15" s="304" t="s">
        <v>47</v>
      </c>
      <c r="D15" s="304"/>
      <c r="E15" s="469" t="s">
        <v>18</v>
      </c>
      <c r="F15" s="295"/>
      <c r="G15" s="378" t="s">
        <v>9</v>
      </c>
      <c r="H15" s="211"/>
      <c r="I15" s="218">
        <v>160</v>
      </c>
      <c r="J15" s="219">
        <v>186</v>
      </c>
      <c r="K15" s="212">
        <v>182</v>
      </c>
      <c r="L15" s="212">
        <v>184</v>
      </c>
      <c r="M15" s="216">
        <v>226</v>
      </c>
      <c r="N15" s="219">
        <v>190</v>
      </c>
      <c r="O15" s="213">
        <v>183</v>
      </c>
      <c r="P15" s="213">
        <v>175</v>
      </c>
      <c r="Q15" s="213">
        <v>179</v>
      </c>
      <c r="R15" s="213">
        <v>145</v>
      </c>
      <c r="S15" s="215">
        <f t="shared" si="0"/>
        <v>1810</v>
      </c>
      <c r="T15" s="201">
        <f t="shared" si="1"/>
        <v>1810</v>
      </c>
      <c r="U15" s="35">
        <f t="shared" si="2"/>
        <v>181</v>
      </c>
      <c r="V15" s="36">
        <f t="shared" si="3"/>
        <v>-64</v>
      </c>
      <c r="W15" s="37">
        <f t="shared" si="4"/>
        <v>226</v>
      </c>
      <c r="X15" s="38"/>
      <c r="Y15" s="38"/>
      <c r="Z15" s="110"/>
      <c r="AA15" s="106"/>
      <c r="AB15" s="107"/>
      <c r="AC15" s="107"/>
      <c r="AD15" s="108"/>
      <c r="AE15" s="108"/>
      <c r="AF15" s="108"/>
      <c r="AG15" s="111"/>
      <c r="AH15" s="111"/>
      <c r="AJ15" s="38"/>
      <c r="AK15" s="110"/>
      <c r="AL15" s="112"/>
      <c r="AM15" s="107"/>
      <c r="AN15" s="107"/>
      <c r="AO15" s="108"/>
      <c r="AP15" s="108"/>
      <c r="AQ15" s="108"/>
      <c r="AR15" s="111"/>
      <c r="AS15" s="111"/>
      <c r="AT15" s="38"/>
      <c r="AU15" s="110"/>
      <c r="AV15" s="106"/>
      <c r="AW15" s="107"/>
      <c r="AX15" s="107"/>
      <c r="AY15" s="108"/>
      <c r="AZ15" s="108"/>
      <c r="BA15" s="108"/>
      <c r="BB15" s="111"/>
    </row>
    <row r="16" spans="1:55" s="9" customFormat="1" ht="23.65" customHeight="1" thickBot="1">
      <c r="A16" s="210">
        <v>13</v>
      </c>
      <c r="B16" s="374">
        <v>2</v>
      </c>
      <c r="C16" s="376" t="s">
        <v>47</v>
      </c>
      <c r="D16" s="376"/>
      <c r="E16" s="470" t="s">
        <v>80</v>
      </c>
      <c r="F16" s="272"/>
      <c r="G16" s="382" t="s">
        <v>11</v>
      </c>
      <c r="H16" s="255"/>
      <c r="I16" s="255">
        <v>149</v>
      </c>
      <c r="J16" s="255">
        <v>169</v>
      </c>
      <c r="K16" s="255">
        <v>173</v>
      </c>
      <c r="L16" s="255">
        <v>208</v>
      </c>
      <c r="M16" s="386">
        <v>204</v>
      </c>
      <c r="N16" s="386">
        <v>213</v>
      </c>
      <c r="O16" s="213">
        <v>120</v>
      </c>
      <c r="P16" s="213">
        <v>178</v>
      </c>
      <c r="Q16" s="213">
        <v>166</v>
      </c>
      <c r="R16" s="213">
        <v>183</v>
      </c>
      <c r="S16" s="215">
        <f t="shared" si="0"/>
        <v>1763</v>
      </c>
      <c r="T16" s="201">
        <f t="shared" si="1"/>
        <v>1763</v>
      </c>
      <c r="U16" s="35">
        <f t="shared" si="2"/>
        <v>176.3</v>
      </c>
      <c r="V16" s="36">
        <f t="shared" si="3"/>
        <v>-111</v>
      </c>
      <c r="W16" s="37">
        <f t="shared" si="4"/>
        <v>213</v>
      </c>
      <c r="X16" s="38"/>
      <c r="Y16" s="38"/>
      <c r="Z16" s="113"/>
      <c r="AA16" s="114"/>
      <c r="AB16" s="114"/>
      <c r="AC16" s="114"/>
      <c r="AD16" s="114"/>
      <c r="AE16" s="114"/>
      <c r="AF16" s="114"/>
      <c r="AG16" s="114"/>
      <c r="AH16" s="114"/>
      <c r="AJ16" s="38"/>
      <c r="AK16" s="113"/>
      <c r="AL16" s="114"/>
      <c r="AM16" s="114"/>
      <c r="AN16" s="114"/>
      <c r="AO16" s="114"/>
      <c r="AP16" s="114"/>
      <c r="AQ16" s="114"/>
      <c r="AR16" s="114"/>
      <c r="AS16" s="114"/>
      <c r="AT16" s="38"/>
      <c r="AU16" s="113"/>
      <c r="AV16" s="114"/>
      <c r="AW16" s="114"/>
      <c r="AX16" s="114"/>
      <c r="AY16" s="114"/>
      <c r="AZ16" s="114"/>
      <c r="BA16" s="114"/>
      <c r="BB16" s="114"/>
    </row>
    <row r="17" spans="1:54" s="9" customFormat="1" ht="15" customHeight="1">
      <c r="A17" s="115"/>
      <c r="B17" s="116"/>
      <c r="C17" s="117"/>
      <c r="D17" s="117"/>
      <c r="E17" s="118"/>
      <c r="F17" s="116"/>
      <c r="G17" s="119"/>
      <c r="H17" s="120"/>
      <c r="I17" s="121"/>
      <c r="J17" s="122"/>
      <c r="K17" s="122"/>
      <c r="L17" s="122"/>
      <c r="M17" s="123"/>
      <c r="N17" s="122"/>
      <c r="O17" s="122"/>
      <c r="P17" s="122"/>
      <c r="Q17" s="122"/>
      <c r="R17" s="122"/>
      <c r="S17" s="124"/>
      <c r="T17" s="125"/>
      <c r="U17" s="126"/>
      <c r="V17" s="127"/>
      <c r="W17" s="127"/>
      <c r="X17" s="38"/>
      <c r="Y17" s="38"/>
      <c r="Z17" s="110"/>
      <c r="AA17" s="106"/>
      <c r="AB17" s="107"/>
      <c r="AC17" s="107"/>
      <c r="AD17" s="108"/>
      <c r="AE17" s="108"/>
      <c r="AF17" s="108"/>
      <c r="AG17" s="111"/>
      <c r="AH17" s="114"/>
      <c r="AJ17" s="38"/>
      <c r="AK17" s="110"/>
      <c r="AL17" s="106"/>
      <c r="AM17" s="107"/>
      <c r="AN17" s="107"/>
      <c r="AO17" s="108"/>
      <c r="AP17" s="108"/>
      <c r="AQ17" s="108"/>
      <c r="AR17" s="111"/>
      <c r="AS17" s="114"/>
      <c r="AT17" s="38"/>
      <c r="AU17" s="110"/>
      <c r="AV17" s="106"/>
      <c r="AW17" s="107"/>
      <c r="AX17" s="107"/>
      <c r="AY17" s="108"/>
      <c r="AZ17" s="108"/>
      <c r="BA17" s="108"/>
      <c r="BB17" s="111"/>
    </row>
    <row r="18" spans="1:54">
      <c r="A18" s="128"/>
      <c r="B18" s="129"/>
      <c r="C18" s="130"/>
      <c r="D18" s="130"/>
      <c r="E18" s="130"/>
      <c r="F18" s="130"/>
      <c r="G18" s="108"/>
      <c r="H18" s="131"/>
      <c r="I18" s="132"/>
      <c r="J18" s="133"/>
      <c r="K18" s="133"/>
      <c r="L18" s="134"/>
      <c r="M18" s="133"/>
      <c r="N18" s="135"/>
      <c r="O18" s="134"/>
      <c r="P18" s="134"/>
      <c r="Q18" s="133"/>
      <c r="R18" s="136"/>
      <c r="S18" s="126"/>
      <c r="T18" s="137"/>
      <c r="U18" s="68"/>
      <c r="V18" s="138"/>
      <c r="W18" s="138"/>
      <c r="Z18" s="139"/>
      <c r="AA18" s="139"/>
      <c r="AB18" s="139"/>
      <c r="AC18" s="139"/>
      <c r="AD18" s="139"/>
      <c r="AE18" s="139"/>
      <c r="AF18" s="139"/>
      <c r="AG18" s="139"/>
      <c r="AK18" s="139"/>
      <c r="AL18" s="139"/>
      <c r="AM18" s="139"/>
      <c r="AN18" s="139"/>
      <c r="AO18" s="140"/>
      <c r="AP18" s="139"/>
      <c r="AQ18" s="139"/>
      <c r="AR18" s="139"/>
      <c r="AU18" s="139"/>
      <c r="AV18" s="139"/>
      <c r="AW18" s="139"/>
      <c r="AX18" s="139"/>
      <c r="AY18" s="140"/>
      <c r="AZ18" s="139"/>
      <c r="BA18" s="139"/>
      <c r="BB18" s="139"/>
    </row>
    <row r="19" spans="1:54" s="148" customFormat="1" ht="20.25">
      <c r="A19" s="141"/>
      <c r="B19" s="141"/>
      <c r="C19" s="141"/>
      <c r="D19" s="142"/>
      <c r="E19" s="141"/>
      <c r="F19" s="141"/>
      <c r="G19" s="143"/>
      <c r="H19" s="141"/>
      <c r="I19" s="141"/>
      <c r="J19" s="144"/>
      <c r="K19" s="144"/>
      <c r="L19" s="144"/>
      <c r="M19" s="144"/>
      <c r="N19" s="144"/>
      <c r="O19" s="145"/>
      <c r="P19" s="145"/>
      <c r="Q19" s="145"/>
      <c r="R19" s="145"/>
      <c r="S19" s="146"/>
      <c r="T19" s="147"/>
      <c r="U19" s="144"/>
      <c r="V19" s="144"/>
      <c r="W19" s="144"/>
      <c r="X19" s="144"/>
      <c r="Y19" s="144"/>
      <c r="AJ19" s="144"/>
      <c r="AO19" s="16"/>
      <c r="AT19" s="144"/>
      <c r="AY19" s="16"/>
      <c r="BB19" s="149"/>
    </row>
  </sheetData>
  <sheetProtection selectLockedCells="1" selectUnlockedCells="1"/>
  <sortState ref="B4:T16">
    <sortCondition descending="1" ref="T4:T16"/>
  </sortState>
  <mergeCells count="3">
    <mergeCell ref="A2:G2"/>
    <mergeCell ref="AB2:AH2"/>
    <mergeCell ref="AM2:AS2"/>
  </mergeCells>
  <pageMargins left="0.19652777777777777" right="0.15763888888888888" top="0.62986111111111109" bottom="0.35416666666666669" header="0.19652777777777777" footer="0.51180555555555551"/>
  <pageSetup paperSize="9" scale="36" firstPageNumber="0" orientation="landscape" horizontalDpi="300" verticalDpi="300" r:id="rId1"/>
  <headerFooter alignWithMargins="0">
    <oddHeader>&amp;C&amp;D / &amp;T&amp;R&amp;F</oddHeader>
  </headerFooter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W29"/>
  <sheetViews>
    <sheetView view="pageBreakPreview" topLeftCell="A3" zoomScale="70" zoomScaleNormal="90" zoomScaleSheetLayoutView="70" workbookViewId="0">
      <selection activeCell="I27" sqref="I27"/>
    </sheetView>
  </sheetViews>
  <sheetFormatPr defaultColWidth="8.85546875" defaultRowHeight="15"/>
  <cols>
    <col min="1" max="1" width="5.140625" style="1" customWidth="1"/>
    <col min="2" max="2" width="3.42578125" style="1" customWidth="1"/>
    <col min="3" max="3" width="3.28515625" style="1" customWidth="1"/>
    <col min="4" max="4" width="3" style="150" customWidth="1"/>
    <col min="5" max="5" width="25.140625" style="151" customWidth="1"/>
    <col min="6" max="6" width="0" style="151" hidden="1" customWidth="1"/>
    <col min="7" max="7" width="18.5703125" style="152" customWidth="1"/>
    <col min="8" max="8" width="5.85546875" style="152" customWidth="1"/>
    <col min="9" max="9" width="6.28515625" style="1" customWidth="1"/>
    <col min="10" max="10" width="6.5703125" style="1" customWidth="1"/>
    <col min="11" max="11" width="5.5703125" style="4" customWidth="1"/>
    <col min="12" max="12" width="7" style="4" customWidth="1"/>
    <col min="13" max="13" width="6.5703125" style="4" customWidth="1"/>
    <col min="14" max="14" width="6.7109375" style="4" customWidth="1"/>
    <col min="15" max="18" width="5.5703125" style="4" customWidth="1"/>
    <col min="19" max="19" width="7.42578125" style="4" customWidth="1"/>
    <col min="20" max="20" width="11.85546875" style="4" customWidth="1"/>
    <col min="21" max="21" width="8.140625" style="153" customWidth="1"/>
    <col min="22" max="22" width="7" style="14" customWidth="1"/>
    <col min="23" max="23" width="6" style="15" customWidth="1"/>
  </cols>
  <sheetData>
    <row r="1" spans="1:23" ht="70.7" customHeight="1"/>
    <row r="2" spans="1:23" ht="20.25" thickBot="1">
      <c r="A2" s="446" t="s">
        <v>57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154"/>
      <c r="M2" s="154"/>
      <c r="N2" s="154"/>
      <c r="O2" s="154"/>
      <c r="P2" s="154"/>
      <c r="Q2" s="154"/>
      <c r="R2" s="154"/>
      <c r="S2" s="155"/>
      <c r="W2" s="156">
        <f>MAX(I4:N11)</f>
        <v>258</v>
      </c>
    </row>
    <row r="3" spans="1:23" s="5" customFormat="1" ht="39" customHeight="1" thickBot="1">
      <c r="A3" s="274" t="s">
        <v>1</v>
      </c>
      <c r="B3" s="275" t="s">
        <v>26</v>
      </c>
      <c r="C3" s="276" t="s">
        <v>27</v>
      </c>
      <c r="D3" s="277" t="s">
        <v>28</v>
      </c>
      <c r="E3" s="278" t="s">
        <v>3</v>
      </c>
      <c r="F3" s="279"/>
      <c r="G3" s="278" t="s">
        <v>4</v>
      </c>
      <c r="H3" s="278" t="s">
        <v>29</v>
      </c>
      <c r="I3" s="280" t="s">
        <v>30</v>
      </c>
      <c r="J3" s="280" t="s">
        <v>31</v>
      </c>
      <c r="K3" s="280" t="s">
        <v>32</v>
      </c>
      <c r="L3" s="280" t="s">
        <v>33</v>
      </c>
      <c r="M3" s="280" t="s">
        <v>34</v>
      </c>
      <c r="N3" s="280" t="s">
        <v>35</v>
      </c>
      <c r="O3" s="281" t="s">
        <v>36</v>
      </c>
      <c r="P3" s="281" t="s">
        <v>37</v>
      </c>
      <c r="Q3" s="281" t="s">
        <v>38</v>
      </c>
      <c r="R3" s="281" t="s">
        <v>39</v>
      </c>
      <c r="S3" s="282" t="s">
        <v>40</v>
      </c>
      <c r="T3" s="283" t="s">
        <v>41</v>
      </c>
      <c r="U3" s="284" t="s">
        <v>42</v>
      </c>
      <c r="V3" s="280" t="s">
        <v>43</v>
      </c>
      <c r="W3" s="285" t="s">
        <v>44</v>
      </c>
    </row>
    <row r="4" spans="1:23" s="5" customFormat="1" ht="18" hidden="1">
      <c r="A4" s="310"/>
      <c r="B4" s="311"/>
      <c r="C4" s="312"/>
      <c r="D4" s="313"/>
      <c r="E4" s="314"/>
      <c r="F4" s="314"/>
      <c r="G4" s="315"/>
      <c r="H4" s="315"/>
      <c r="I4" s="316"/>
      <c r="J4" s="317"/>
      <c r="K4" s="318"/>
      <c r="L4" s="318"/>
      <c r="M4" s="319"/>
      <c r="N4" s="320"/>
      <c r="O4" s="320"/>
      <c r="P4" s="320"/>
      <c r="Q4" s="320"/>
      <c r="R4" s="320"/>
      <c r="S4" s="321">
        <f t="shared" ref="S4" si="0">SUM(I4:N4)</f>
        <v>0</v>
      </c>
      <c r="T4" s="322">
        <f>SUM(I4:N4)</f>
        <v>0</v>
      </c>
      <c r="U4" s="323">
        <f t="shared" ref="U4" si="1">IF(T4,AVERAGE(I4:N4),0)</f>
        <v>0</v>
      </c>
      <c r="V4" s="324">
        <f>T4-$T$4</f>
        <v>0</v>
      </c>
      <c r="W4" s="325">
        <f t="shared" ref="W4" si="2">MAX(I4:N4)</f>
        <v>0</v>
      </c>
    </row>
    <row r="5" spans="1:23" s="5" customFormat="1" ht="18.75">
      <c r="A5" s="339">
        <v>1</v>
      </c>
      <c r="B5" s="340">
        <v>3</v>
      </c>
      <c r="C5" s="341" t="s">
        <v>47</v>
      </c>
      <c r="D5" s="341"/>
      <c r="E5" s="342" t="s">
        <v>85</v>
      </c>
      <c r="F5" s="343" t="s">
        <v>102</v>
      </c>
      <c r="G5" s="344" t="s">
        <v>11</v>
      </c>
      <c r="H5" s="345"/>
      <c r="I5" s="346">
        <v>245</v>
      </c>
      <c r="J5" s="347">
        <v>195</v>
      </c>
      <c r="K5" s="348">
        <v>149</v>
      </c>
      <c r="L5" s="349">
        <v>220</v>
      </c>
      <c r="M5" s="350">
        <v>201</v>
      </c>
      <c r="N5" s="349">
        <v>208</v>
      </c>
      <c r="O5" s="351"/>
      <c r="P5" s="351"/>
      <c r="Q5" s="351"/>
      <c r="R5" s="351"/>
      <c r="S5" s="352">
        <f t="shared" ref="S5:S29" si="3">SUM(I5:N5)</f>
        <v>1218</v>
      </c>
      <c r="T5" s="353">
        <f t="shared" ref="T5:T29" si="4">COUNT(I5:N5)*H5+S5</f>
        <v>1218</v>
      </c>
      <c r="U5" s="354">
        <f t="shared" ref="U5:U29" si="5">IF(T5,AVERAGE(I5:N5),0)</f>
        <v>203</v>
      </c>
      <c r="V5" s="355" t="e">
        <f>T5-#REF!</f>
        <v>#REF!</v>
      </c>
      <c r="W5" s="356">
        <f t="shared" ref="W5:W29" si="6">MAX(I5:N5)</f>
        <v>245</v>
      </c>
    </row>
    <row r="6" spans="1:23" s="5" customFormat="1" ht="18.75">
      <c r="A6" s="286">
        <v>2</v>
      </c>
      <c r="B6" s="306">
        <v>3</v>
      </c>
      <c r="C6" s="307" t="s">
        <v>47</v>
      </c>
      <c r="D6" s="307"/>
      <c r="E6" s="308" t="s">
        <v>82</v>
      </c>
      <c r="F6" s="294" t="s">
        <v>89</v>
      </c>
      <c r="G6" s="199" t="s">
        <v>11</v>
      </c>
      <c r="H6" s="211"/>
      <c r="I6" s="218">
        <v>152</v>
      </c>
      <c r="J6" s="217">
        <v>217</v>
      </c>
      <c r="K6" s="212">
        <v>183</v>
      </c>
      <c r="L6" s="212">
        <v>160</v>
      </c>
      <c r="M6" s="216">
        <v>240</v>
      </c>
      <c r="N6" s="217">
        <v>258</v>
      </c>
      <c r="O6" s="301"/>
      <c r="P6" s="301"/>
      <c r="Q6" s="301"/>
      <c r="R6" s="301"/>
      <c r="S6" s="215">
        <f t="shared" si="3"/>
        <v>1210</v>
      </c>
      <c r="T6" s="237">
        <f t="shared" si="4"/>
        <v>1210</v>
      </c>
      <c r="U6" s="238">
        <f t="shared" si="5"/>
        <v>201.66666666666666</v>
      </c>
      <c r="V6" s="239" t="e">
        <f>T6-#REF!</f>
        <v>#REF!</v>
      </c>
      <c r="W6" s="243">
        <f t="shared" si="6"/>
        <v>258</v>
      </c>
    </row>
    <row r="7" spans="1:23" s="5" customFormat="1" ht="18.75">
      <c r="A7" s="286">
        <v>3</v>
      </c>
      <c r="B7" s="306">
        <v>3</v>
      </c>
      <c r="C7" s="307" t="s">
        <v>47</v>
      </c>
      <c r="D7" s="307"/>
      <c r="E7" s="308" t="s">
        <v>106</v>
      </c>
      <c r="F7" s="294" t="s">
        <v>99</v>
      </c>
      <c r="G7" s="199" t="s">
        <v>11</v>
      </c>
      <c r="H7" s="211"/>
      <c r="I7" s="218">
        <v>163</v>
      </c>
      <c r="J7" s="219">
        <v>180</v>
      </c>
      <c r="K7" s="212">
        <v>190</v>
      </c>
      <c r="L7" s="217">
        <v>244</v>
      </c>
      <c r="M7" s="216">
        <v>223</v>
      </c>
      <c r="N7" s="217">
        <v>208</v>
      </c>
      <c r="O7" s="301"/>
      <c r="P7" s="301"/>
      <c r="Q7" s="301"/>
      <c r="R7" s="301"/>
      <c r="S7" s="215">
        <f t="shared" si="3"/>
        <v>1208</v>
      </c>
      <c r="T7" s="237">
        <f t="shared" si="4"/>
        <v>1208</v>
      </c>
      <c r="U7" s="238">
        <f t="shared" si="5"/>
        <v>201.33333333333334</v>
      </c>
      <c r="V7" s="239" t="e">
        <f>T7-#REF!</f>
        <v>#REF!</v>
      </c>
      <c r="W7" s="243">
        <f t="shared" si="6"/>
        <v>244</v>
      </c>
    </row>
    <row r="8" spans="1:23" s="5" customFormat="1" ht="18">
      <c r="A8" s="286">
        <v>4</v>
      </c>
      <c r="B8" s="306">
        <v>2</v>
      </c>
      <c r="C8" s="309" t="s">
        <v>47</v>
      </c>
      <c r="D8" s="309"/>
      <c r="E8" s="309" t="s">
        <v>77</v>
      </c>
      <c r="F8" s="249"/>
      <c r="G8" s="250" t="s">
        <v>78</v>
      </c>
      <c r="H8" s="252"/>
      <c r="I8" s="252">
        <v>179</v>
      </c>
      <c r="J8" s="252">
        <v>223</v>
      </c>
      <c r="K8" s="252">
        <v>235</v>
      </c>
      <c r="L8" s="252">
        <v>188</v>
      </c>
      <c r="M8" s="252">
        <v>185</v>
      </c>
      <c r="N8" s="252">
        <v>179</v>
      </c>
      <c r="O8" s="217"/>
      <c r="P8" s="217"/>
      <c r="Q8" s="217"/>
      <c r="R8" s="217"/>
      <c r="S8" s="215">
        <f t="shared" si="3"/>
        <v>1189</v>
      </c>
      <c r="T8" s="237">
        <f t="shared" si="4"/>
        <v>1189</v>
      </c>
      <c r="U8" s="238">
        <f t="shared" si="5"/>
        <v>198.16666666666666</v>
      </c>
      <c r="V8" s="239" t="e">
        <f>T8-#REF!</f>
        <v>#REF!</v>
      </c>
      <c r="W8" s="243">
        <f t="shared" si="6"/>
        <v>235</v>
      </c>
    </row>
    <row r="9" spans="1:23" s="5" customFormat="1" ht="18.75">
      <c r="A9" s="286">
        <v>5</v>
      </c>
      <c r="B9" s="306">
        <v>3</v>
      </c>
      <c r="C9" s="307" t="s">
        <v>51</v>
      </c>
      <c r="D9" s="307"/>
      <c r="E9" s="308" t="s">
        <v>72</v>
      </c>
      <c r="F9" s="294" t="s">
        <v>98</v>
      </c>
      <c r="G9" s="199" t="s">
        <v>11</v>
      </c>
      <c r="H9" s="211">
        <v>8</v>
      </c>
      <c r="I9" s="218">
        <v>177</v>
      </c>
      <c r="J9" s="219">
        <v>184</v>
      </c>
      <c r="K9" s="212">
        <v>147</v>
      </c>
      <c r="L9" s="217">
        <v>218</v>
      </c>
      <c r="M9" s="220">
        <v>182</v>
      </c>
      <c r="N9" s="217">
        <v>220</v>
      </c>
      <c r="O9" s="301"/>
      <c r="P9" s="301"/>
      <c r="Q9" s="301"/>
      <c r="R9" s="301"/>
      <c r="S9" s="215">
        <f t="shared" si="3"/>
        <v>1128</v>
      </c>
      <c r="T9" s="237">
        <f t="shared" si="4"/>
        <v>1176</v>
      </c>
      <c r="U9" s="238">
        <f t="shared" si="5"/>
        <v>188</v>
      </c>
      <c r="V9" s="239" t="e">
        <f>T9-#REF!</f>
        <v>#REF!</v>
      </c>
      <c r="W9" s="243">
        <f t="shared" si="6"/>
        <v>220</v>
      </c>
    </row>
    <row r="10" spans="1:23" s="5" customFormat="1" ht="18.75">
      <c r="A10" s="286">
        <v>6</v>
      </c>
      <c r="B10" s="306">
        <v>3</v>
      </c>
      <c r="C10" s="307" t="s">
        <v>47</v>
      </c>
      <c r="D10" s="307"/>
      <c r="E10" s="308" t="s">
        <v>14</v>
      </c>
      <c r="F10" s="294" t="s">
        <v>89</v>
      </c>
      <c r="G10" s="199" t="s">
        <v>11</v>
      </c>
      <c r="H10" s="211"/>
      <c r="I10" s="298">
        <v>162</v>
      </c>
      <c r="J10" s="217">
        <v>207</v>
      </c>
      <c r="K10" s="212">
        <v>196</v>
      </c>
      <c r="L10" s="212">
        <v>188</v>
      </c>
      <c r="M10" s="216">
        <v>213</v>
      </c>
      <c r="N10" s="212">
        <v>198</v>
      </c>
      <c r="O10" s="301"/>
      <c r="P10" s="301"/>
      <c r="Q10" s="301"/>
      <c r="R10" s="301"/>
      <c r="S10" s="215">
        <f t="shared" si="3"/>
        <v>1164</v>
      </c>
      <c r="T10" s="237">
        <f t="shared" si="4"/>
        <v>1164</v>
      </c>
      <c r="U10" s="238">
        <f t="shared" si="5"/>
        <v>194</v>
      </c>
      <c r="V10" s="239" t="e">
        <f>T10-#REF!</f>
        <v>#REF!</v>
      </c>
      <c r="W10" s="243">
        <f t="shared" si="6"/>
        <v>213</v>
      </c>
    </row>
    <row r="11" spans="1:23" s="5" customFormat="1" ht="18">
      <c r="A11" s="286">
        <v>7</v>
      </c>
      <c r="B11" s="306">
        <v>2</v>
      </c>
      <c r="C11" s="309" t="s">
        <v>47</v>
      </c>
      <c r="D11" s="309"/>
      <c r="E11" s="309" t="s">
        <v>79</v>
      </c>
      <c r="F11" s="249"/>
      <c r="G11" s="250" t="s">
        <v>9</v>
      </c>
      <c r="H11" s="252"/>
      <c r="I11" s="252">
        <v>153</v>
      </c>
      <c r="J11" s="252">
        <v>185</v>
      </c>
      <c r="K11" s="252">
        <v>257</v>
      </c>
      <c r="L11" s="252">
        <v>220</v>
      </c>
      <c r="M11" s="252">
        <v>159</v>
      </c>
      <c r="N11" s="252">
        <v>190</v>
      </c>
      <c r="O11" s="212"/>
      <c r="P11" s="212"/>
      <c r="Q11" s="212"/>
      <c r="R11" s="212"/>
      <c r="S11" s="215">
        <f t="shared" si="3"/>
        <v>1164</v>
      </c>
      <c r="T11" s="237">
        <f t="shared" si="4"/>
        <v>1164</v>
      </c>
      <c r="U11" s="238">
        <f t="shared" si="5"/>
        <v>194</v>
      </c>
      <c r="V11" s="239" t="e">
        <f>T11-#REF!</f>
        <v>#REF!</v>
      </c>
      <c r="W11" s="243">
        <f t="shared" si="6"/>
        <v>257</v>
      </c>
    </row>
    <row r="12" spans="1:23" s="5" customFormat="1" ht="18.75">
      <c r="A12" s="286">
        <v>8</v>
      </c>
      <c r="B12" s="306">
        <v>3</v>
      </c>
      <c r="C12" s="307" t="s">
        <v>47</v>
      </c>
      <c r="D12" s="307"/>
      <c r="E12" s="308" t="s">
        <v>70</v>
      </c>
      <c r="F12" s="294" t="s">
        <v>93</v>
      </c>
      <c r="G12" s="199" t="s">
        <v>11</v>
      </c>
      <c r="H12" s="211"/>
      <c r="I12" s="297">
        <v>214</v>
      </c>
      <c r="J12" s="219">
        <v>166</v>
      </c>
      <c r="K12" s="212">
        <v>182</v>
      </c>
      <c r="L12" s="212">
        <v>156</v>
      </c>
      <c r="M12" s="216">
        <v>207</v>
      </c>
      <c r="N12" s="217">
        <v>235</v>
      </c>
      <c r="O12" s="301"/>
      <c r="P12" s="301"/>
      <c r="Q12" s="301"/>
      <c r="R12" s="301"/>
      <c r="S12" s="215">
        <f t="shared" si="3"/>
        <v>1160</v>
      </c>
      <c r="T12" s="237">
        <f t="shared" si="4"/>
        <v>1160</v>
      </c>
      <c r="U12" s="238">
        <f t="shared" si="5"/>
        <v>193.33333333333334</v>
      </c>
      <c r="V12" s="239" t="e">
        <f>T12-#REF!</f>
        <v>#REF!</v>
      </c>
      <c r="W12" s="243">
        <f t="shared" si="6"/>
        <v>235</v>
      </c>
    </row>
    <row r="13" spans="1:23" s="5" customFormat="1" ht="18.75">
      <c r="A13" s="286">
        <v>9</v>
      </c>
      <c r="B13" s="306">
        <v>3</v>
      </c>
      <c r="C13" s="307" t="s">
        <v>47</v>
      </c>
      <c r="D13" s="307"/>
      <c r="E13" s="308" t="s">
        <v>103</v>
      </c>
      <c r="F13" s="294" t="s">
        <v>91</v>
      </c>
      <c r="G13" s="199" t="s">
        <v>78</v>
      </c>
      <c r="H13" s="211"/>
      <c r="I13" s="218">
        <v>175</v>
      </c>
      <c r="J13" s="217">
        <v>215</v>
      </c>
      <c r="K13" s="212">
        <v>177</v>
      </c>
      <c r="L13" s="217">
        <v>213</v>
      </c>
      <c r="M13" s="299">
        <v>204</v>
      </c>
      <c r="N13" s="212">
        <v>174</v>
      </c>
      <c r="O13" s="301"/>
      <c r="P13" s="301"/>
      <c r="Q13" s="301"/>
      <c r="R13" s="301"/>
      <c r="S13" s="215">
        <f t="shared" si="3"/>
        <v>1158</v>
      </c>
      <c r="T13" s="237">
        <f t="shared" si="4"/>
        <v>1158</v>
      </c>
      <c r="U13" s="238">
        <f t="shared" si="5"/>
        <v>193</v>
      </c>
      <c r="V13" s="239" t="e">
        <f>T13-#REF!</f>
        <v>#REF!</v>
      </c>
      <c r="W13" s="243">
        <f t="shared" si="6"/>
        <v>215</v>
      </c>
    </row>
    <row r="14" spans="1:23" ht="18.75">
      <c r="A14" s="286">
        <v>10</v>
      </c>
      <c r="B14" s="306">
        <v>3</v>
      </c>
      <c r="C14" s="307" t="s">
        <v>51</v>
      </c>
      <c r="D14" s="307"/>
      <c r="E14" s="308" t="s">
        <v>104</v>
      </c>
      <c r="F14" s="294" t="s">
        <v>92</v>
      </c>
      <c r="G14" s="199" t="s">
        <v>9</v>
      </c>
      <c r="H14" s="211">
        <v>8</v>
      </c>
      <c r="I14" s="218">
        <v>193</v>
      </c>
      <c r="J14" s="219">
        <v>191</v>
      </c>
      <c r="K14" s="212">
        <v>183</v>
      </c>
      <c r="L14" s="217">
        <v>216</v>
      </c>
      <c r="M14" s="220">
        <v>176</v>
      </c>
      <c r="N14" s="212">
        <v>145</v>
      </c>
      <c r="O14" s="301"/>
      <c r="P14" s="301"/>
      <c r="Q14" s="301"/>
      <c r="R14" s="301"/>
      <c r="S14" s="215">
        <f t="shared" si="3"/>
        <v>1104</v>
      </c>
      <c r="T14" s="237">
        <f t="shared" si="4"/>
        <v>1152</v>
      </c>
      <c r="U14" s="238">
        <f t="shared" si="5"/>
        <v>184</v>
      </c>
      <c r="V14" s="239" t="e">
        <f>T14-#REF!</f>
        <v>#REF!</v>
      </c>
      <c r="W14" s="243">
        <f t="shared" si="6"/>
        <v>216</v>
      </c>
    </row>
    <row r="15" spans="1:23" ht="18.75">
      <c r="A15" s="286">
        <v>11</v>
      </c>
      <c r="B15" s="306">
        <v>3</v>
      </c>
      <c r="C15" s="307" t="s">
        <v>47</v>
      </c>
      <c r="D15" s="307"/>
      <c r="E15" s="308" t="s">
        <v>18</v>
      </c>
      <c r="F15" s="295"/>
      <c r="G15" s="199" t="s">
        <v>9</v>
      </c>
      <c r="H15" s="211"/>
      <c r="I15" s="218">
        <v>160</v>
      </c>
      <c r="J15" s="219">
        <v>186</v>
      </c>
      <c r="K15" s="212">
        <v>182</v>
      </c>
      <c r="L15" s="212">
        <v>184</v>
      </c>
      <c r="M15" s="216">
        <v>226</v>
      </c>
      <c r="N15" s="219">
        <v>190</v>
      </c>
      <c r="O15" s="301"/>
      <c r="P15" s="301"/>
      <c r="Q15" s="301"/>
      <c r="R15" s="301"/>
      <c r="S15" s="215">
        <f t="shared" si="3"/>
        <v>1128</v>
      </c>
      <c r="T15" s="237">
        <f t="shared" si="4"/>
        <v>1128</v>
      </c>
      <c r="U15" s="238">
        <f t="shared" si="5"/>
        <v>188</v>
      </c>
      <c r="V15" s="239" t="e">
        <f>T15-#REF!</f>
        <v>#REF!</v>
      </c>
      <c r="W15" s="243">
        <f t="shared" si="6"/>
        <v>226</v>
      </c>
    </row>
    <row r="16" spans="1:23" ht="18">
      <c r="A16" s="286">
        <v>12</v>
      </c>
      <c r="B16" s="306">
        <v>1</v>
      </c>
      <c r="C16" s="309" t="s">
        <v>47</v>
      </c>
      <c r="D16" s="309"/>
      <c r="E16" s="309" t="s">
        <v>64</v>
      </c>
      <c r="F16" s="249"/>
      <c r="G16" s="250" t="s">
        <v>9</v>
      </c>
      <c r="H16" s="252"/>
      <c r="I16" s="252">
        <v>211</v>
      </c>
      <c r="J16" s="252">
        <v>174</v>
      </c>
      <c r="K16" s="252">
        <v>150</v>
      </c>
      <c r="L16" s="252">
        <v>222</v>
      </c>
      <c r="M16" s="252">
        <v>183</v>
      </c>
      <c r="N16" s="252">
        <v>187</v>
      </c>
      <c r="O16" s="212"/>
      <c r="P16" s="212"/>
      <c r="Q16" s="212"/>
      <c r="R16" s="212"/>
      <c r="S16" s="215">
        <f t="shared" si="3"/>
        <v>1127</v>
      </c>
      <c r="T16" s="237">
        <f t="shared" si="4"/>
        <v>1127</v>
      </c>
      <c r="U16" s="238">
        <f t="shared" si="5"/>
        <v>187.83333333333334</v>
      </c>
      <c r="V16" s="239" t="e">
        <f>T16-#REF!</f>
        <v>#REF!</v>
      </c>
      <c r="W16" s="243">
        <f t="shared" si="6"/>
        <v>222</v>
      </c>
    </row>
    <row r="17" spans="1:23" ht="18.75" thickBot="1">
      <c r="A17" s="357">
        <v>13</v>
      </c>
      <c r="B17" s="358">
        <v>2</v>
      </c>
      <c r="C17" s="359" t="s">
        <v>47</v>
      </c>
      <c r="D17" s="359"/>
      <c r="E17" s="359" t="s">
        <v>80</v>
      </c>
      <c r="F17" s="272"/>
      <c r="G17" s="273" t="s">
        <v>11</v>
      </c>
      <c r="H17" s="255"/>
      <c r="I17" s="255">
        <v>149</v>
      </c>
      <c r="J17" s="255">
        <v>169</v>
      </c>
      <c r="K17" s="255">
        <v>173</v>
      </c>
      <c r="L17" s="255">
        <v>208</v>
      </c>
      <c r="M17" s="255">
        <v>204</v>
      </c>
      <c r="N17" s="255">
        <v>213</v>
      </c>
      <c r="O17" s="232"/>
      <c r="P17" s="232"/>
      <c r="Q17" s="232"/>
      <c r="R17" s="232"/>
      <c r="S17" s="234">
        <f t="shared" si="3"/>
        <v>1116</v>
      </c>
      <c r="T17" s="240">
        <f t="shared" si="4"/>
        <v>1116</v>
      </c>
      <c r="U17" s="241">
        <f t="shared" si="5"/>
        <v>186</v>
      </c>
      <c r="V17" s="242" t="e">
        <f>T17-#REF!</f>
        <v>#REF!</v>
      </c>
      <c r="W17" s="244">
        <f t="shared" si="6"/>
        <v>213</v>
      </c>
    </row>
    <row r="18" spans="1:23" ht="18.75">
      <c r="A18" s="326">
        <v>14</v>
      </c>
      <c r="B18" s="327">
        <v>3</v>
      </c>
      <c r="C18" s="328" t="s">
        <v>47</v>
      </c>
      <c r="D18" s="328"/>
      <c r="E18" s="329" t="s">
        <v>12</v>
      </c>
      <c r="F18" s="330" t="s">
        <v>90</v>
      </c>
      <c r="G18" s="224" t="s">
        <v>11</v>
      </c>
      <c r="H18" s="331"/>
      <c r="I18" s="332">
        <v>197</v>
      </c>
      <c r="J18" s="226">
        <v>205</v>
      </c>
      <c r="K18" s="225">
        <v>176</v>
      </c>
      <c r="L18" s="226">
        <v>223</v>
      </c>
      <c r="M18" s="333">
        <v>138</v>
      </c>
      <c r="N18" s="225">
        <v>176</v>
      </c>
      <c r="O18" s="334"/>
      <c r="P18" s="334"/>
      <c r="Q18" s="334"/>
      <c r="R18" s="334"/>
      <c r="S18" s="228">
        <f t="shared" si="3"/>
        <v>1115</v>
      </c>
      <c r="T18" s="335">
        <f t="shared" si="4"/>
        <v>1115</v>
      </c>
      <c r="U18" s="336">
        <f t="shared" si="5"/>
        <v>185.83333333333334</v>
      </c>
      <c r="V18" s="337" t="e">
        <f>T18-#REF!</f>
        <v>#REF!</v>
      </c>
      <c r="W18" s="338">
        <f t="shared" si="6"/>
        <v>223</v>
      </c>
    </row>
    <row r="19" spans="1:23" ht="18.75" thickBot="1">
      <c r="A19" s="286">
        <v>15</v>
      </c>
      <c r="B19" s="303">
        <v>2</v>
      </c>
      <c r="C19" s="305" t="s">
        <v>47</v>
      </c>
      <c r="D19" s="305"/>
      <c r="E19" s="305" t="s">
        <v>15</v>
      </c>
      <c r="F19" s="249"/>
      <c r="G19" s="250" t="s">
        <v>11</v>
      </c>
      <c r="H19" s="252"/>
      <c r="I19" s="252">
        <v>157</v>
      </c>
      <c r="J19" s="252">
        <v>211</v>
      </c>
      <c r="K19" s="252">
        <v>212</v>
      </c>
      <c r="L19" s="252">
        <v>154</v>
      </c>
      <c r="M19" s="252">
        <v>180</v>
      </c>
      <c r="N19" s="252">
        <v>199</v>
      </c>
      <c r="O19" s="217"/>
      <c r="P19" s="217"/>
      <c r="Q19" s="217"/>
      <c r="R19" s="217"/>
      <c r="S19" s="234">
        <f t="shared" si="3"/>
        <v>1113</v>
      </c>
      <c r="T19" s="240">
        <f t="shared" si="4"/>
        <v>1113</v>
      </c>
      <c r="U19" s="241">
        <f t="shared" si="5"/>
        <v>185.5</v>
      </c>
      <c r="V19" s="242" t="e">
        <f>T19-#REF!</f>
        <v>#REF!</v>
      </c>
      <c r="W19" s="244">
        <f t="shared" si="6"/>
        <v>212</v>
      </c>
    </row>
    <row r="20" spans="1:23" ht="18.75" thickBot="1">
      <c r="A20" s="286">
        <v>16</v>
      </c>
      <c r="B20" s="303">
        <v>1</v>
      </c>
      <c r="C20" s="305" t="s">
        <v>47</v>
      </c>
      <c r="D20" s="305" t="s">
        <v>65</v>
      </c>
      <c r="E20" s="305" t="s">
        <v>66</v>
      </c>
      <c r="F20" s="249"/>
      <c r="G20" s="250" t="s">
        <v>9</v>
      </c>
      <c r="H20" s="252"/>
      <c r="I20" s="252">
        <v>191</v>
      </c>
      <c r="J20" s="252">
        <v>169</v>
      </c>
      <c r="K20" s="252">
        <v>210</v>
      </c>
      <c r="L20" s="252">
        <v>183</v>
      </c>
      <c r="M20" s="252">
        <v>148</v>
      </c>
      <c r="N20" s="252">
        <v>209</v>
      </c>
      <c r="O20" s="212"/>
      <c r="P20" s="212"/>
      <c r="Q20" s="212"/>
      <c r="R20" s="212"/>
      <c r="S20" s="234">
        <f t="shared" si="3"/>
        <v>1110</v>
      </c>
      <c r="T20" s="240">
        <f t="shared" si="4"/>
        <v>1110</v>
      </c>
      <c r="U20" s="241">
        <f t="shared" si="5"/>
        <v>185</v>
      </c>
      <c r="V20" s="242" t="e">
        <f>T20-#REF!</f>
        <v>#REF!</v>
      </c>
      <c r="W20" s="244">
        <f t="shared" si="6"/>
        <v>210</v>
      </c>
    </row>
    <row r="21" spans="1:23" ht="18.75" thickBot="1">
      <c r="A21" s="286">
        <v>17</v>
      </c>
      <c r="B21" s="303">
        <v>1</v>
      </c>
      <c r="C21" s="305" t="s">
        <v>47</v>
      </c>
      <c r="D21" s="305" t="s">
        <v>67</v>
      </c>
      <c r="E21" s="305" t="s">
        <v>68</v>
      </c>
      <c r="F21" s="249"/>
      <c r="G21" s="250" t="s">
        <v>11</v>
      </c>
      <c r="H21" s="252"/>
      <c r="I21" s="252">
        <v>135</v>
      </c>
      <c r="J21" s="252">
        <v>155</v>
      </c>
      <c r="K21" s="252">
        <v>187</v>
      </c>
      <c r="L21" s="252">
        <v>245</v>
      </c>
      <c r="M21" s="252">
        <v>202</v>
      </c>
      <c r="N21" s="252">
        <v>170</v>
      </c>
      <c r="O21" s="212"/>
      <c r="P21" s="212"/>
      <c r="Q21" s="212"/>
      <c r="R21" s="212"/>
      <c r="S21" s="234">
        <f t="shared" si="3"/>
        <v>1094</v>
      </c>
      <c r="T21" s="240">
        <f t="shared" si="4"/>
        <v>1094</v>
      </c>
      <c r="U21" s="241">
        <f t="shared" si="5"/>
        <v>182.33333333333334</v>
      </c>
      <c r="V21" s="242" t="e">
        <f>T21-#REF!</f>
        <v>#REF!</v>
      </c>
      <c r="W21" s="244">
        <f t="shared" si="6"/>
        <v>245</v>
      </c>
    </row>
    <row r="22" spans="1:23" ht="18.75" thickBot="1">
      <c r="A22" s="286">
        <v>18</v>
      </c>
      <c r="B22" s="303">
        <v>2</v>
      </c>
      <c r="C22" s="305" t="s">
        <v>47</v>
      </c>
      <c r="D22" s="305"/>
      <c r="E22" s="305" t="s">
        <v>81</v>
      </c>
      <c r="F22" s="249"/>
      <c r="G22" s="250" t="s">
        <v>11</v>
      </c>
      <c r="H22" s="252"/>
      <c r="I22" s="252">
        <v>176</v>
      </c>
      <c r="J22" s="252">
        <v>195</v>
      </c>
      <c r="K22" s="252">
        <v>209</v>
      </c>
      <c r="L22" s="252">
        <v>185</v>
      </c>
      <c r="M22" s="252">
        <v>146</v>
      </c>
      <c r="N22" s="252">
        <v>177</v>
      </c>
      <c r="O22" s="217"/>
      <c r="P22" s="217"/>
      <c r="Q22" s="217"/>
      <c r="R22" s="217"/>
      <c r="S22" s="234">
        <f t="shared" si="3"/>
        <v>1088</v>
      </c>
      <c r="T22" s="240">
        <f t="shared" si="4"/>
        <v>1088</v>
      </c>
      <c r="U22" s="241">
        <f t="shared" si="5"/>
        <v>181.33333333333334</v>
      </c>
      <c r="V22" s="242" t="e">
        <f>T22-#REF!</f>
        <v>#REF!</v>
      </c>
      <c r="W22" s="244">
        <f t="shared" si="6"/>
        <v>209</v>
      </c>
    </row>
    <row r="23" spans="1:23" ht="18.75" thickBot="1">
      <c r="A23" s="286">
        <v>19</v>
      </c>
      <c r="B23" s="303">
        <v>2</v>
      </c>
      <c r="C23" s="305" t="s">
        <v>51</v>
      </c>
      <c r="D23" s="305"/>
      <c r="E23" s="305" t="s">
        <v>83</v>
      </c>
      <c r="F23" s="249"/>
      <c r="G23" s="250" t="s">
        <v>11</v>
      </c>
      <c r="H23" s="252">
        <v>8</v>
      </c>
      <c r="I23" s="252">
        <v>169</v>
      </c>
      <c r="J23" s="252">
        <v>176</v>
      </c>
      <c r="K23" s="252">
        <v>157</v>
      </c>
      <c r="L23" s="252">
        <v>190</v>
      </c>
      <c r="M23" s="252">
        <v>169</v>
      </c>
      <c r="N23" s="252">
        <v>151</v>
      </c>
      <c r="O23" s="212"/>
      <c r="P23" s="212"/>
      <c r="Q23" s="212"/>
      <c r="R23" s="212"/>
      <c r="S23" s="234">
        <f t="shared" si="3"/>
        <v>1012</v>
      </c>
      <c r="T23" s="240">
        <f t="shared" si="4"/>
        <v>1060</v>
      </c>
      <c r="U23" s="241">
        <f t="shared" si="5"/>
        <v>168.66666666666666</v>
      </c>
      <c r="V23" s="242" t="e">
        <f>T23-#REF!</f>
        <v>#REF!</v>
      </c>
      <c r="W23" s="244">
        <f t="shared" si="6"/>
        <v>190</v>
      </c>
    </row>
    <row r="24" spans="1:23" ht="19.5" thickBot="1">
      <c r="A24" s="286">
        <v>20</v>
      </c>
      <c r="B24" s="303">
        <v>3</v>
      </c>
      <c r="C24" s="304" t="s">
        <v>47</v>
      </c>
      <c r="D24" s="304"/>
      <c r="E24" s="302" t="s">
        <v>87</v>
      </c>
      <c r="F24" s="294"/>
      <c r="G24" s="199" t="s">
        <v>11</v>
      </c>
      <c r="H24" s="211"/>
      <c r="I24" s="218">
        <v>189</v>
      </c>
      <c r="J24" s="219">
        <v>156</v>
      </c>
      <c r="K24" s="212">
        <v>153</v>
      </c>
      <c r="L24" s="212">
        <v>180</v>
      </c>
      <c r="M24" s="220">
        <v>139</v>
      </c>
      <c r="N24" s="217">
        <v>240</v>
      </c>
      <c r="O24" s="301"/>
      <c r="P24" s="301"/>
      <c r="Q24" s="301"/>
      <c r="R24" s="301"/>
      <c r="S24" s="234">
        <f t="shared" si="3"/>
        <v>1057</v>
      </c>
      <c r="T24" s="240">
        <f t="shared" si="4"/>
        <v>1057</v>
      </c>
      <c r="U24" s="241">
        <f t="shared" si="5"/>
        <v>176.16666666666666</v>
      </c>
      <c r="V24" s="242" t="e">
        <f>T24-#REF!</f>
        <v>#REF!</v>
      </c>
      <c r="W24" s="244">
        <f t="shared" si="6"/>
        <v>240</v>
      </c>
    </row>
    <row r="25" spans="1:23" ht="18.75" thickBot="1">
      <c r="A25" s="286">
        <v>21</v>
      </c>
      <c r="B25" s="303">
        <v>2</v>
      </c>
      <c r="C25" s="305" t="s">
        <v>47</v>
      </c>
      <c r="D25" s="305"/>
      <c r="E25" s="305" t="s">
        <v>84</v>
      </c>
      <c r="F25" s="249"/>
      <c r="G25" s="250" t="s">
        <v>11</v>
      </c>
      <c r="H25" s="252"/>
      <c r="I25" s="252">
        <v>170</v>
      </c>
      <c r="J25" s="252">
        <v>133</v>
      </c>
      <c r="K25" s="252">
        <v>162</v>
      </c>
      <c r="L25" s="252">
        <v>214</v>
      </c>
      <c r="M25" s="252">
        <v>179</v>
      </c>
      <c r="N25" s="252">
        <v>188</v>
      </c>
      <c r="O25" s="212"/>
      <c r="P25" s="212"/>
      <c r="Q25" s="212"/>
      <c r="R25" s="212"/>
      <c r="S25" s="234">
        <f t="shared" si="3"/>
        <v>1046</v>
      </c>
      <c r="T25" s="240">
        <f t="shared" si="4"/>
        <v>1046</v>
      </c>
      <c r="U25" s="241">
        <f t="shared" si="5"/>
        <v>174.33333333333334</v>
      </c>
      <c r="V25" s="242" t="e">
        <f>T25-#REF!</f>
        <v>#REF!</v>
      </c>
      <c r="W25" s="244">
        <f t="shared" si="6"/>
        <v>214</v>
      </c>
    </row>
    <row r="26" spans="1:23" ht="18.75" thickBot="1">
      <c r="A26" s="286">
        <v>22</v>
      </c>
      <c r="B26" s="303">
        <v>1</v>
      </c>
      <c r="C26" s="305" t="s">
        <v>47</v>
      </c>
      <c r="D26" s="305" t="s">
        <v>76</v>
      </c>
      <c r="E26" s="305" t="s">
        <v>21</v>
      </c>
      <c r="F26" s="249"/>
      <c r="G26" s="250" t="s">
        <v>9</v>
      </c>
      <c r="H26" s="252"/>
      <c r="I26" s="252">
        <v>144</v>
      </c>
      <c r="J26" s="252">
        <v>189</v>
      </c>
      <c r="K26" s="252">
        <v>156</v>
      </c>
      <c r="L26" s="252">
        <v>173</v>
      </c>
      <c r="M26" s="252">
        <v>149</v>
      </c>
      <c r="N26" s="252">
        <v>202</v>
      </c>
      <c r="O26" s="212"/>
      <c r="P26" s="212"/>
      <c r="Q26" s="212"/>
      <c r="R26" s="212"/>
      <c r="S26" s="234">
        <f t="shared" si="3"/>
        <v>1013</v>
      </c>
      <c r="T26" s="240">
        <f t="shared" si="4"/>
        <v>1013</v>
      </c>
      <c r="U26" s="241">
        <f t="shared" si="5"/>
        <v>168.83333333333334</v>
      </c>
      <c r="V26" s="242" t="e">
        <f>T26-#REF!</f>
        <v>#REF!</v>
      </c>
      <c r="W26" s="244">
        <f t="shared" si="6"/>
        <v>202</v>
      </c>
    </row>
    <row r="27" spans="1:23" ht="18.75" thickBot="1">
      <c r="A27" s="286">
        <v>23</v>
      </c>
      <c r="B27" s="303">
        <v>2</v>
      </c>
      <c r="C27" s="305" t="s">
        <v>51</v>
      </c>
      <c r="D27" s="305"/>
      <c r="E27" s="305" t="s">
        <v>86</v>
      </c>
      <c r="F27" s="249"/>
      <c r="G27" s="250" t="s">
        <v>11</v>
      </c>
      <c r="H27" s="252">
        <v>8</v>
      </c>
      <c r="I27" s="252">
        <v>128</v>
      </c>
      <c r="J27" s="252">
        <v>132</v>
      </c>
      <c r="K27" s="252">
        <v>172</v>
      </c>
      <c r="L27" s="252">
        <v>136</v>
      </c>
      <c r="M27" s="252">
        <v>168</v>
      </c>
      <c r="N27" s="252">
        <v>141</v>
      </c>
      <c r="O27" s="212"/>
      <c r="P27" s="212"/>
      <c r="Q27" s="212"/>
      <c r="R27" s="212"/>
      <c r="S27" s="234">
        <f t="shared" si="3"/>
        <v>877</v>
      </c>
      <c r="T27" s="240">
        <f t="shared" si="4"/>
        <v>925</v>
      </c>
      <c r="U27" s="241">
        <f t="shared" si="5"/>
        <v>146.16666666666666</v>
      </c>
      <c r="V27" s="242" t="e">
        <f>T27-#REF!</f>
        <v>#REF!</v>
      </c>
      <c r="W27" s="244">
        <f t="shared" si="6"/>
        <v>172</v>
      </c>
    </row>
    <row r="28" spans="1:23" ht="18.75" thickBot="1">
      <c r="A28" s="286">
        <v>24</v>
      </c>
      <c r="B28" s="303">
        <v>1</v>
      </c>
      <c r="C28" s="305" t="s">
        <v>47</v>
      </c>
      <c r="D28" s="305" t="s">
        <v>69</v>
      </c>
      <c r="E28" s="305" t="s">
        <v>19</v>
      </c>
      <c r="F28" s="249"/>
      <c r="G28" s="250" t="s">
        <v>20</v>
      </c>
      <c r="H28" s="252"/>
      <c r="I28" s="252">
        <v>189</v>
      </c>
      <c r="J28" s="252">
        <v>160</v>
      </c>
      <c r="K28" s="252">
        <v>161</v>
      </c>
      <c r="L28" s="252">
        <v>130</v>
      </c>
      <c r="M28" s="252">
        <v>146</v>
      </c>
      <c r="N28" s="252">
        <v>139</v>
      </c>
      <c r="O28" s="212"/>
      <c r="P28" s="212"/>
      <c r="Q28" s="212"/>
      <c r="R28" s="212"/>
      <c r="S28" s="234">
        <f t="shared" si="3"/>
        <v>925</v>
      </c>
      <c r="T28" s="240">
        <f t="shared" si="4"/>
        <v>925</v>
      </c>
      <c r="U28" s="241">
        <f t="shared" si="5"/>
        <v>154.16666666666666</v>
      </c>
      <c r="V28" s="242" t="e">
        <f>T28-#REF!</f>
        <v>#REF!</v>
      </c>
      <c r="W28" s="244">
        <f t="shared" si="6"/>
        <v>189</v>
      </c>
    </row>
    <row r="29" spans="1:23" ht="18.75" thickBot="1">
      <c r="A29" s="286">
        <v>25</v>
      </c>
      <c r="B29" s="303">
        <v>2</v>
      </c>
      <c r="C29" s="305" t="s">
        <v>47</v>
      </c>
      <c r="D29" s="305"/>
      <c r="E29" s="305" t="s">
        <v>88</v>
      </c>
      <c r="F29" s="249"/>
      <c r="G29" s="250" t="s">
        <v>9</v>
      </c>
      <c r="H29" s="252"/>
      <c r="I29" s="252">
        <v>135</v>
      </c>
      <c r="J29" s="252">
        <v>200</v>
      </c>
      <c r="K29" s="252">
        <v>121</v>
      </c>
      <c r="L29" s="252">
        <v>162</v>
      </c>
      <c r="M29" s="252">
        <v>152</v>
      </c>
      <c r="N29" s="252">
        <v>100</v>
      </c>
      <c r="O29" s="301"/>
      <c r="P29" s="301"/>
      <c r="Q29" s="301"/>
      <c r="R29" s="301"/>
      <c r="S29" s="234">
        <f t="shared" si="3"/>
        <v>870</v>
      </c>
      <c r="T29" s="240">
        <f t="shared" si="4"/>
        <v>870</v>
      </c>
      <c r="U29" s="241">
        <f t="shared" si="5"/>
        <v>145</v>
      </c>
      <c r="V29" s="242" t="e">
        <f>T29-#REF!</f>
        <v>#REF!</v>
      </c>
      <c r="W29" s="244">
        <f t="shared" si="6"/>
        <v>200</v>
      </c>
    </row>
  </sheetData>
  <sheetProtection selectLockedCells="1" selectUnlockedCells="1"/>
  <sortState ref="B5:T29">
    <sortCondition descending="1" ref="T4:T29"/>
    <sortCondition descending="1" ref="N4:N29"/>
  </sortState>
  <mergeCells count="1">
    <mergeCell ref="A2:K2"/>
  </mergeCells>
  <pageMargins left="0.43333333333333335" right="0.15763888888888888" top="0.78749999999999998" bottom="0.51180555555555551" header="0.11805555555555555" footer="0.51180555555555551"/>
  <pageSetup paperSize="9" scale="86" firstPageNumber="0" orientation="landscape" horizontalDpi="300" verticalDpi="300" r:id="rId1"/>
  <headerFooter alignWithMargins="0">
    <oddHeader>&amp;C&amp;F&amp;R&amp;D / &amp;T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S22"/>
  <sheetViews>
    <sheetView view="pageBreakPreview" topLeftCell="A2" zoomScale="80" zoomScaleNormal="90" zoomScaleSheetLayoutView="80" workbookViewId="0">
      <selection activeCell="I5" sqref="I5:N22"/>
    </sheetView>
  </sheetViews>
  <sheetFormatPr defaultColWidth="8.85546875" defaultRowHeight="15"/>
  <cols>
    <col min="1" max="1" width="5.140625" style="1" customWidth="1"/>
    <col min="2" max="2" width="3.42578125" style="1" customWidth="1"/>
    <col min="3" max="3" width="3.28515625" style="1" customWidth="1"/>
    <col min="4" max="4" width="3" style="150" customWidth="1"/>
    <col min="5" max="5" width="25.140625" style="151" customWidth="1"/>
    <col min="6" max="6" width="0" style="151" hidden="1" customWidth="1"/>
    <col min="7" max="7" width="11.28515625" style="152" customWidth="1"/>
    <col min="8" max="8" width="5.85546875" style="152" customWidth="1"/>
    <col min="9" max="10" width="5.85546875" style="1" customWidth="1"/>
    <col min="11" max="14" width="5.85546875" style="4" customWidth="1"/>
    <col min="15" max="15" width="7.42578125" style="4" customWidth="1"/>
    <col min="16" max="16" width="11.85546875" style="4" customWidth="1"/>
    <col min="17" max="17" width="6.85546875" style="153" customWidth="1"/>
    <col min="18" max="18" width="6.28515625" style="14" customWidth="1"/>
    <col min="19" max="19" width="6" style="15" customWidth="1"/>
  </cols>
  <sheetData>
    <row r="1" spans="1:19" ht="70.7" customHeight="1"/>
    <row r="2" spans="1:19" ht="18">
      <c r="A2" s="447" t="s">
        <v>59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154"/>
      <c r="M2" s="154"/>
      <c r="N2" s="154"/>
      <c r="O2" s="155"/>
      <c r="S2" s="156">
        <f>MAX(I4:N16)</f>
        <v>258</v>
      </c>
    </row>
    <row r="3" spans="1:19" s="5" customFormat="1" ht="39" customHeight="1" thickBot="1">
      <c r="A3" s="6" t="s">
        <v>1</v>
      </c>
      <c r="B3" s="20" t="s">
        <v>58</v>
      </c>
      <c r="C3" s="21" t="s">
        <v>27</v>
      </c>
      <c r="D3" s="22" t="s">
        <v>28</v>
      </c>
      <c r="E3" s="7" t="s">
        <v>3</v>
      </c>
      <c r="F3" s="7"/>
      <c r="G3" s="7" t="s">
        <v>4</v>
      </c>
      <c r="H3" s="7" t="s">
        <v>29</v>
      </c>
      <c r="I3" s="23" t="s">
        <v>30</v>
      </c>
      <c r="J3" s="23" t="s">
        <v>31</v>
      </c>
      <c r="K3" s="23" t="s">
        <v>32</v>
      </c>
      <c r="L3" s="23" t="s">
        <v>33</v>
      </c>
      <c r="M3" s="23" t="s">
        <v>34</v>
      </c>
      <c r="N3" s="23" t="s">
        <v>35</v>
      </c>
      <c r="O3" s="24" t="s">
        <v>40</v>
      </c>
      <c r="P3" s="25" t="s">
        <v>41</v>
      </c>
      <c r="Q3" s="26" t="s">
        <v>42</v>
      </c>
      <c r="R3" s="23" t="s">
        <v>43</v>
      </c>
      <c r="S3" s="23" t="s">
        <v>44</v>
      </c>
    </row>
    <row r="4" spans="1:19" s="5" customFormat="1" ht="18" hidden="1">
      <c r="A4" s="97"/>
      <c r="B4" s="162"/>
      <c r="C4" s="163"/>
      <c r="D4" s="164"/>
      <c r="E4" s="165"/>
      <c r="F4" s="165"/>
      <c r="G4" s="166"/>
      <c r="H4" s="166"/>
      <c r="I4" s="157"/>
      <c r="J4" s="158"/>
      <c r="K4" s="159"/>
      <c r="L4" s="159"/>
      <c r="M4" s="160"/>
      <c r="N4" s="161"/>
      <c r="O4" s="172">
        <f t="shared" ref="O4" si="0">SUM(I4:N4)</f>
        <v>0</v>
      </c>
      <c r="P4" s="173">
        <f>SUM(I4:N4)</f>
        <v>0</v>
      </c>
      <c r="Q4" s="174">
        <f t="shared" ref="Q4" si="1">IF(P4,AVERAGE(I4:N4),0)</f>
        <v>0</v>
      </c>
      <c r="R4" s="175">
        <f t="shared" ref="R4" si="2">P4-$P$4</f>
        <v>0</v>
      </c>
      <c r="S4" s="175">
        <f t="shared" ref="S4" si="3">MAX(I4:N4)</f>
        <v>0</v>
      </c>
    </row>
    <row r="5" spans="1:19" s="5" customFormat="1" ht="18.75">
      <c r="A5" s="33">
        <v>1</v>
      </c>
      <c r="B5" s="182">
        <v>3</v>
      </c>
      <c r="C5" s="183" t="s">
        <v>47</v>
      </c>
      <c r="D5" s="183"/>
      <c r="E5" s="248" t="s">
        <v>85</v>
      </c>
      <c r="F5" s="287" t="s">
        <v>102</v>
      </c>
      <c r="G5" s="176" t="s">
        <v>11</v>
      </c>
      <c r="H5" s="450"/>
      <c r="I5" s="451">
        <v>245</v>
      </c>
      <c r="J5" s="452">
        <v>195</v>
      </c>
      <c r="K5" s="453">
        <v>149</v>
      </c>
      <c r="L5" s="454">
        <v>220</v>
      </c>
      <c r="M5" s="455">
        <v>201</v>
      </c>
      <c r="N5" s="463">
        <v>208</v>
      </c>
      <c r="O5" s="257">
        <f t="shared" ref="O5:O22" si="4">SUM(I5:N5)</f>
        <v>1218</v>
      </c>
      <c r="P5" s="179">
        <f t="shared" ref="P5:P22" si="5">COUNT(I5:N5)*H5+O5</f>
        <v>1218</v>
      </c>
      <c r="Q5" s="180">
        <f t="shared" ref="Q5:Q22" si="6">IF(P5,AVERAGE(I5:N5),0)</f>
        <v>203</v>
      </c>
      <c r="R5" s="181">
        <f t="shared" ref="R5:R22" si="7">P5-$P$4</f>
        <v>1218</v>
      </c>
      <c r="S5" s="181">
        <f t="shared" ref="S5:S22" si="8">MAX(I5:N5)</f>
        <v>245</v>
      </c>
    </row>
    <row r="6" spans="1:19" s="5" customFormat="1" ht="18.75">
      <c r="A6" s="33">
        <v>2</v>
      </c>
      <c r="B6" s="182">
        <v>3</v>
      </c>
      <c r="C6" s="183" t="s">
        <v>47</v>
      </c>
      <c r="D6" s="183"/>
      <c r="E6" s="248" t="s">
        <v>82</v>
      </c>
      <c r="F6" s="288" t="s">
        <v>89</v>
      </c>
      <c r="G6" s="176" t="s">
        <v>11</v>
      </c>
      <c r="H6" s="450"/>
      <c r="I6" s="456">
        <v>152</v>
      </c>
      <c r="J6" s="178">
        <v>217</v>
      </c>
      <c r="K6" s="177">
        <v>183</v>
      </c>
      <c r="L6" s="177">
        <v>160</v>
      </c>
      <c r="M6" s="292">
        <v>240</v>
      </c>
      <c r="N6" s="464">
        <v>258</v>
      </c>
      <c r="O6" s="257">
        <f t="shared" si="4"/>
        <v>1210</v>
      </c>
      <c r="P6" s="179">
        <f t="shared" si="5"/>
        <v>1210</v>
      </c>
      <c r="Q6" s="180">
        <f t="shared" si="6"/>
        <v>201.66666666666666</v>
      </c>
      <c r="R6" s="181">
        <f t="shared" si="7"/>
        <v>1210</v>
      </c>
      <c r="S6" s="181">
        <f t="shared" si="8"/>
        <v>258</v>
      </c>
    </row>
    <row r="7" spans="1:19" s="5" customFormat="1" ht="18.75">
      <c r="A7" s="33">
        <v>3</v>
      </c>
      <c r="B7" s="182">
        <v>3</v>
      </c>
      <c r="C7" s="183" t="s">
        <v>47</v>
      </c>
      <c r="D7" s="183"/>
      <c r="E7" s="248" t="s">
        <v>106</v>
      </c>
      <c r="F7" s="288" t="s">
        <v>99</v>
      </c>
      <c r="G7" s="176" t="s">
        <v>11</v>
      </c>
      <c r="H7" s="450"/>
      <c r="I7" s="456">
        <v>163</v>
      </c>
      <c r="J7" s="184">
        <v>180</v>
      </c>
      <c r="K7" s="177">
        <v>190</v>
      </c>
      <c r="L7" s="178">
        <v>244</v>
      </c>
      <c r="M7" s="292">
        <v>223</v>
      </c>
      <c r="N7" s="464">
        <v>208</v>
      </c>
      <c r="O7" s="257">
        <f t="shared" si="4"/>
        <v>1208</v>
      </c>
      <c r="P7" s="179">
        <f t="shared" si="5"/>
        <v>1208</v>
      </c>
      <c r="Q7" s="180">
        <f t="shared" si="6"/>
        <v>201.33333333333334</v>
      </c>
      <c r="R7" s="181">
        <f t="shared" si="7"/>
        <v>1208</v>
      </c>
      <c r="S7" s="181">
        <f t="shared" si="8"/>
        <v>244</v>
      </c>
    </row>
    <row r="8" spans="1:19" s="5" customFormat="1" ht="18.75">
      <c r="A8" s="33">
        <v>4</v>
      </c>
      <c r="B8" s="182">
        <v>3</v>
      </c>
      <c r="C8" s="183" t="s">
        <v>51</v>
      </c>
      <c r="D8" s="183"/>
      <c r="E8" s="248" t="s">
        <v>72</v>
      </c>
      <c r="F8" s="288" t="s">
        <v>98</v>
      </c>
      <c r="G8" s="176" t="s">
        <v>11</v>
      </c>
      <c r="H8" s="450">
        <v>8</v>
      </c>
      <c r="I8" s="456">
        <v>177</v>
      </c>
      <c r="J8" s="184">
        <v>184</v>
      </c>
      <c r="K8" s="177">
        <v>147</v>
      </c>
      <c r="L8" s="178">
        <v>218</v>
      </c>
      <c r="M8" s="291">
        <v>182</v>
      </c>
      <c r="N8" s="464">
        <v>220</v>
      </c>
      <c r="O8" s="257">
        <f t="shared" si="4"/>
        <v>1128</v>
      </c>
      <c r="P8" s="179">
        <f t="shared" si="5"/>
        <v>1176</v>
      </c>
      <c r="Q8" s="180">
        <f t="shared" si="6"/>
        <v>188</v>
      </c>
      <c r="R8" s="181">
        <f t="shared" si="7"/>
        <v>1176</v>
      </c>
      <c r="S8" s="181">
        <f t="shared" si="8"/>
        <v>220</v>
      </c>
    </row>
    <row r="9" spans="1:19" s="5" customFormat="1" ht="18.75">
      <c r="A9" s="33">
        <v>5</v>
      </c>
      <c r="B9" s="182">
        <v>3</v>
      </c>
      <c r="C9" s="183" t="s">
        <v>47</v>
      </c>
      <c r="D9" s="183"/>
      <c r="E9" s="248" t="s">
        <v>14</v>
      </c>
      <c r="F9" s="288" t="s">
        <v>89</v>
      </c>
      <c r="G9" s="176" t="s">
        <v>11</v>
      </c>
      <c r="H9" s="450"/>
      <c r="I9" s="457">
        <v>162</v>
      </c>
      <c r="J9" s="178">
        <v>207</v>
      </c>
      <c r="K9" s="177">
        <v>196</v>
      </c>
      <c r="L9" s="177">
        <v>188</v>
      </c>
      <c r="M9" s="292">
        <v>213</v>
      </c>
      <c r="N9" s="465">
        <v>198</v>
      </c>
      <c r="O9" s="257">
        <f t="shared" si="4"/>
        <v>1164</v>
      </c>
      <c r="P9" s="179">
        <f t="shared" si="5"/>
        <v>1164</v>
      </c>
      <c r="Q9" s="180">
        <f t="shared" si="6"/>
        <v>194</v>
      </c>
      <c r="R9" s="181">
        <f t="shared" si="7"/>
        <v>1164</v>
      </c>
      <c r="S9" s="181">
        <f t="shared" si="8"/>
        <v>213</v>
      </c>
    </row>
    <row r="10" spans="1:19" s="5" customFormat="1" ht="18.75">
      <c r="A10" s="33">
        <v>6</v>
      </c>
      <c r="B10" s="182">
        <v>3</v>
      </c>
      <c r="C10" s="183" t="s">
        <v>47</v>
      </c>
      <c r="D10" s="183"/>
      <c r="E10" s="248" t="s">
        <v>70</v>
      </c>
      <c r="F10" s="288" t="s">
        <v>93</v>
      </c>
      <c r="G10" s="176" t="s">
        <v>11</v>
      </c>
      <c r="H10" s="450"/>
      <c r="I10" s="458">
        <v>214</v>
      </c>
      <c r="J10" s="184">
        <v>166</v>
      </c>
      <c r="K10" s="177">
        <v>182</v>
      </c>
      <c r="L10" s="177">
        <v>156</v>
      </c>
      <c r="M10" s="292">
        <v>207</v>
      </c>
      <c r="N10" s="464">
        <v>235</v>
      </c>
      <c r="O10" s="257">
        <f t="shared" si="4"/>
        <v>1160</v>
      </c>
      <c r="P10" s="179">
        <f t="shared" si="5"/>
        <v>1160</v>
      </c>
      <c r="Q10" s="180">
        <f t="shared" si="6"/>
        <v>193.33333333333334</v>
      </c>
      <c r="R10" s="181">
        <f t="shared" si="7"/>
        <v>1160</v>
      </c>
      <c r="S10" s="181">
        <f t="shared" si="8"/>
        <v>235</v>
      </c>
    </row>
    <row r="11" spans="1:19" s="5" customFormat="1" ht="18.75">
      <c r="A11" s="33">
        <v>7</v>
      </c>
      <c r="B11" s="182">
        <v>3</v>
      </c>
      <c r="C11" s="183" t="s">
        <v>47</v>
      </c>
      <c r="D11" s="183"/>
      <c r="E11" s="248" t="s">
        <v>103</v>
      </c>
      <c r="F11" s="288" t="s">
        <v>91</v>
      </c>
      <c r="G11" s="176" t="s">
        <v>78</v>
      </c>
      <c r="H11" s="450"/>
      <c r="I11" s="456">
        <v>175</v>
      </c>
      <c r="J11" s="178">
        <v>215</v>
      </c>
      <c r="K11" s="177">
        <v>177</v>
      </c>
      <c r="L11" s="178">
        <v>213</v>
      </c>
      <c r="M11" s="293">
        <v>204</v>
      </c>
      <c r="N11" s="465">
        <v>174</v>
      </c>
      <c r="O11" s="257">
        <f t="shared" si="4"/>
        <v>1158</v>
      </c>
      <c r="P11" s="179">
        <f t="shared" si="5"/>
        <v>1158</v>
      </c>
      <c r="Q11" s="180">
        <f t="shared" si="6"/>
        <v>193</v>
      </c>
      <c r="R11" s="181">
        <f t="shared" si="7"/>
        <v>1158</v>
      </c>
      <c r="S11" s="181">
        <f t="shared" si="8"/>
        <v>215</v>
      </c>
    </row>
    <row r="12" spans="1:19" s="5" customFormat="1" ht="18.75">
      <c r="A12" s="33">
        <v>8</v>
      </c>
      <c r="B12" s="182">
        <v>3</v>
      </c>
      <c r="C12" s="183" t="s">
        <v>51</v>
      </c>
      <c r="D12" s="183"/>
      <c r="E12" s="248" t="s">
        <v>104</v>
      </c>
      <c r="F12" s="288" t="s">
        <v>92</v>
      </c>
      <c r="G12" s="176" t="s">
        <v>9</v>
      </c>
      <c r="H12" s="450">
        <v>8</v>
      </c>
      <c r="I12" s="456">
        <v>193</v>
      </c>
      <c r="J12" s="184">
        <v>191</v>
      </c>
      <c r="K12" s="177">
        <v>183</v>
      </c>
      <c r="L12" s="178">
        <v>216</v>
      </c>
      <c r="M12" s="291">
        <v>176</v>
      </c>
      <c r="N12" s="465">
        <v>145</v>
      </c>
      <c r="O12" s="257">
        <f t="shared" si="4"/>
        <v>1104</v>
      </c>
      <c r="P12" s="179">
        <f t="shared" si="5"/>
        <v>1152</v>
      </c>
      <c r="Q12" s="180">
        <f t="shared" si="6"/>
        <v>184</v>
      </c>
      <c r="R12" s="181">
        <f t="shared" si="7"/>
        <v>1152</v>
      </c>
      <c r="S12" s="181">
        <f t="shared" si="8"/>
        <v>216</v>
      </c>
    </row>
    <row r="13" spans="1:19" s="5" customFormat="1" ht="18.75" customHeight="1">
      <c r="A13" s="33">
        <v>9</v>
      </c>
      <c r="B13" s="182">
        <v>3</v>
      </c>
      <c r="C13" s="183" t="s">
        <v>47</v>
      </c>
      <c r="D13" s="183"/>
      <c r="E13" s="248" t="s">
        <v>18</v>
      </c>
      <c r="F13" s="289"/>
      <c r="G13" s="176" t="s">
        <v>9</v>
      </c>
      <c r="H13" s="450"/>
      <c r="I13" s="456">
        <v>160</v>
      </c>
      <c r="J13" s="184">
        <v>186</v>
      </c>
      <c r="K13" s="177">
        <v>182</v>
      </c>
      <c r="L13" s="177">
        <v>184</v>
      </c>
      <c r="M13" s="292">
        <v>226</v>
      </c>
      <c r="N13" s="466">
        <v>190</v>
      </c>
      <c r="O13" s="257">
        <f t="shared" si="4"/>
        <v>1128</v>
      </c>
      <c r="P13" s="179">
        <f t="shared" si="5"/>
        <v>1128</v>
      </c>
      <c r="Q13" s="180">
        <f t="shared" si="6"/>
        <v>188</v>
      </c>
      <c r="R13" s="181">
        <f t="shared" si="7"/>
        <v>1128</v>
      </c>
      <c r="S13" s="181">
        <f t="shared" si="8"/>
        <v>226</v>
      </c>
    </row>
    <row r="14" spans="1:19" s="5" customFormat="1" ht="18.75">
      <c r="A14" s="33">
        <v>10</v>
      </c>
      <c r="B14" s="182">
        <v>3</v>
      </c>
      <c r="C14" s="183" t="s">
        <v>47</v>
      </c>
      <c r="D14" s="183"/>
      <c r="E14" s="248" t="s">
        <v>12</v>
      </c>
      <c r="F14" s="288" t="s">
        <v>90</v>
      </c>
      <c r="G14" s="176" t="s">
        <v>11</v>
      </c>
      <c r="H14" s="450"/>
      <c r="I14" s="456">
        <v>197</v>
      </c>
      <c r="J14" s="178">
        <v>205</v>
      </c>
      <c r="K14" s="177">
        <v>176</v>
      </c>
      <c r="L14" s="178">
        <v>223</v>
      </c>
      <c r="M14" s="291">
        <v>138</v>
      </c>
      <c r="N14" s="465">
        <v>176</v>
      </c>
      <c r="O14" s="257">
        <f t="shared" si="4"/>
        <v>1115</v>
      </c>
      <c r="P14" s="179">
        <f t="shared" si="5"/>
        <v>1115</v>
      </c>
      <c r="Q14" s="180">
        <f t="shared" si="6"/>
        <v>185.83333333333334</v>
      </c>
      <c r="R14" s="181">
        <f t="shared" si="7"/>
        <v>1115</v>
      </c>
      <c r="S14" s="181">
        <f t="shared" si="8"/>
        <v>223</v>
      </c>
    </row>
    <row r="15" spans="1:19" s="5" customFormat="1" ht="18.75">
      <c r="A15" s="33">
        <v>11</v>
      </c>
      <c r="B15" s="182">
        <v>3</v>
      </c>
      <c r="C15" s="183" t="s">
        <v>47</v>
      </c>
      <c r="D15" s="183"/>
      <c r="E15" s="248" t="s">
        <v>105</v>
      </c>
      <c r="F15" s="289" t="s">
        <v>97</v>
      </c>
      <c r="G15" s="176" t="s">
        <v>11</v>
      </c>
      <c r="H15" s="450"/>
      <c r="I15" s="456">
        <v>167</v>
      </c>
      <c r="J15" s="184">
        <v>116</v>
      </c>
      <c r="K15" s="178">
        <v>257</v>
      </c>
      <c r="L15" s="177">
        <v>193</v>
      </c>
      <c r="M15" s="291">
        <v>177</v>
      </c>
      <c r="N15" s="466">
        <v>190</v>
      </c>
      <c r="O15" s="257">
        <f t="shared" si="4"/>
        <v>1100</v>
      </c>
      <c r="P15" s="179">
        <f t="shared" si="5"/>
        <v>1100</v>
      </c>
      <c r="Q15" s="180">
        <f t="shared" si="6"/>
        <v>183.33333333333334</v>
      </c>
      <c r="R15" s="181">
        <f t="shared" si="7"/>
        <v>1100</v>
      </c>
      <c r="S15" s="181">
        <f t="shared" si="8"/>
        <v>257</v>
      </c>
    </row>
    <row r="16" spans="1:19" s="5" customFormat="1" ht="18.75" customHeight="1">
      <c r="A16" s="33">
        <v>12</v>
      </c>
      <c r="B16" s="182">
        <v>3</v>
      </c>
      <c r="C16" s="183" t="s">
        <v>47</v>
      </c>
      <c r="D16" s="183"/>
      <c r="E16" s="248" t="s">
        <v>81</v>
      </c>
      <c r="F16" s="289" t="s">
        <v>96</v>
      </c>
      <c r="G16" s="176" t="s">
        <v>11</v>
      </c>
      <c r="H16" s="450"/>
      <c r="I16" s="458">
        <v>215</v>
      </c>
      <c r="J16" s="184">
        <v>166</v>
      </c>
      <c r="K16" s="177">
        <v>137</v>
      </c>
      <c r="L16" s="177">
        <v>184</v>
      </c>
      <c r="M16" s="291">
        <v>170</v>
      </c>
      <c r="N16" s="464">
        <v>213</v>
      </c>
      <c r="O16" s="257">
        <f t="shared" si="4"/>
        <v>1085</v>
      </c>
      <c r="P16" s="179">
        <f t="shared" si="5"/>
        <v>1085</v>
      </c>
      <c r="Q16" s="180">
        <f t="shared" si="6"/>
        <v>180.83333333333334</v>
      </c>
      <c r="R16" s="181">
        <f t="shared" si="7"/>
        <v>1085</v>
      </c>
      <c r="S16" s="181">
        <f t="shared" si="8"/>
        <v>215</v>
      </c>
    </row>
    <row r="17" spans="1:19" ht="18.75" customHeight="1">
      <c r="A17" s="33">
        <v>13</v>
      </c>
      <c r="B17" s="182">
        <v>3</v>
      </c>
      <c r="C17" s="183" t="s">
        <v>47</v>
      </c>
      <c r="D17" s="183"/>
      <c r="E17" s="248" t="s">
        <v>15</v>
      </c>
      <c r="F17" s="290" t="s">
        <v>95</v>
      </c>
      <c r="G17" s="176" t="s">
        <v>11</v>
      </c>
      <c r="H17" s="450"/>
      <c r="I17" s="456">
        <v>152</v>
      </c>
      <c r="J17" s="184">
        <v>177</v>
      </c>
      <c r="K17" s="177">
        <v>183</v>
      </c>
      <c r="L17" s="177">
        <v>199</v>
      </c>
      <c r="M17" s="291">
        <v>182</v>
      </c>
      <c r="N17" s="466">
        <v>184</v>
      </c>
      <c r="O17" s="257">
        <f t="shared" si="4"/>
        <v>1077</v>
      </c>
      <c r="P17" s="179">
        <f t="shared" si="5"/>
        <v>1077</v>
      </c>
      <c r="Q17" s="180">
        <f t="shared" si="6"/>
        <v>179.5</v>
      </c>
      <c r="R17" s="181">
        <f t="shared" si="7"/>
        <v>1077</v>
      </c>
      <c r="S17" s="181">
        <f t="shared" si="8"/>
        <v>199</v>
      </c>
    </row>
    <row r="18" spans="1:19" ht="18.75">
      <c r="A18" s="33">
        <v>14</v>
      </c>
      <c r="B18" s="182">
        <v>3</v>
      </c>
      <c r="C18" s="183" t="s">
        <v>47</v>
      </c>
      <c r="D18" s="183"/>
      <c r="E18" s="248" t="s">
        <v>87</v>
      </c>
      <c r="F18" s="288"/>
      <c r="G18" s="176" t="s">
        <v>11</v>
      </c>
      <c r="H18" s="450"/>
      <c r="I18" s="456">
        <v>189</v>
      </c>
      <c r="J18" s="184">
        <v>156</v>
      </c>
      <c r="K18" s="177">
        <v>153</v>
      </c>
      <c r="L18" s="177">
        <v>180</v>
      </c>
      <c r="M18" s="291">
        <v>139</v>
      </c>
      <c r="N18" s="464">
        <v>240</v>
      </c>
      <c r="O18" s="257">
        <f t="shared" si="4"/>
        <v>1057</v>
      </c>
      <c r="P18" s="179">
        <f t="shared" si="5"/>
        <v>1057</v>
      </c>
      <c r="Q18" s="180">
        <f t="shared" si="6"/>
        <v>176.16666666666666</v>
      </c>
      <c r="R18" s="181">
        <f t="shared" si="7"/>
        <v>1057</v>
      </c>
      <c r="S18" s="181">
        <f t="shared" si="8"/>
        <v>240</v>
      </c>
    </row>
    <row r="19" spans="1:19" ht="18.75">
      <c r="A19" s="33">
        <v>15</v>
      </c>
      <c r="B19" s="182">
        <v>3</v>
      </c>
      <c r="C19" s="183" t="s">
        <v>47</v>
      </c>
      <c r="D19" s="183"/>
      <c r="E19" s="248" t="s">
        <v>64</v>
      </c>
      <c r="F19" s="288" t="s">
        <v>101</v>
      </c>
      <c r="G19" s="176" t="s">
        <v>9</v>
      </c>
      <c r="H19" s="450"/>
      <c r="I19" s="456">
        <v>140</v>
      </c>
      <c r="J19" s="184">
        <v>180</v>
      </c>
      <c r="K19" s="177">
        <v>188</v>
      </c>
      <c r="L19" s="177">
        <v>171</v>
      </c>
      <c r="M19" s="291">
        <v>168</v>
      </c>
      <c r="N19" s="466">
        <v>166</v>
      </c>
      <c r="O19" s="257">
        <f t="shared" si="4"/>
        <v>1013</v>
      </c>
      <c r="P19" s="179">
        <f t="shared" si="5"/>
        <v>1013</v>
      </c>
      <c r="Q19" s="180">
        <f t="shared" si="6"/>
        <v>168.83333333333334</v>
      </c>
      <c r="R19" s="181">
        <f t="shared" si="7"/>
        <v>1013</v>
      </c>
      <c r="S19" s="181">
        <f t="shared" si="8"/>
        <v>188</v>
      </c>
    </row>
    <row r="20" spans="1:19" ht="18.75" customHeight="1">
      <c r="A20" s="33">
        <v>16</v>
      </c>
      <c r="B20" s="182">
        <v>3</v>
      </c>
      <c r="C20" s="183" t="s">
        <v>47</v>
      </c>
      <c r="D20" s="183"/>
      <c r="E20" s="248" t="s">
        <v>21</v>
      </c>
      <c r="F20" s="289" t="s">
        <v>89</v>
      </c>
      <c r="G20" s="176" t="s">
        <v>9</v>
      </c>
      <c r="H20" s="450"/>
      <c r="I20" s="456">
        <v>157</v>
      </c>
      <c r="J20" s="184">
        <v>161</v>
      </c>
      <c r="K20" s="177">
        <v>179</v>
      </c>
      <c r="L20" s="177">
        <v>163</v>
      </c>
      <c r="M20" s="291">
        <v>143</v>
      </c>
      <c r="N20" s="466">
        <v>169</v>
      </c>
      <c r="O20" s="257">
        <f t="shared" si="4"/>
        <v>972</v>
      </c>
      <c r="P20" s="179">
        <f t="shared" si="5"/>
        <v>972</v>
      </c>
      <c r="Q20" s="180">
        <f t="shared" si="6"/>
        <v>162</v>
      </c>
      <c r="R20" s="181">
        <f t="shared" si="7"/>
        <v>972</v>
      </c>
      <c r="S20" s="181">
        <f t="shared" si="8"/>
        <v>179</v>
      </c>
    </row>
    <row r="21" spans="1:19" ht="18.75">
      <c r="A21" s="33">
        <v>17</v>
      </c>
      <c r="B21" s="182">
        <v>3</v>
      </c>
      <c r="C21" s="183" t="s">
        <v>47</v>
      </c>
      <c r="D21" s="183"/>
      <c r="E21" s="248" t="s">
        <v>68</v>
      </c>
      <c r="F21" s="289" t="s">
        <v>94</v>
      </c>
      <c r="G21" s="176" t="s">
        <v>11</v>
      </c>
      <c r="H21" s="450"/>
      <c r="I21" s="456">
        <v>138</v>
      </c>
      <c r="J21" s="184">
        <v>163</v>
      </c>
      <c r="K21" s="177">
        <v>153</v>
      </c>
      <c r="L21" s="177">
        <v>172</v>
      </c>
      <c r="M21" s="291">
        <v>133</v>
      </c>
      <c r="N21" s="466">
        <v>145</v>
      </c>
      <c r="O21" s="257">
        <f t="shared" si="4"/>
        <v>904</v>
      </c>
      <c r="P21" s="179">
        <f t="shared" si="5"/>
        <v>904</v>
      </c>
      <c r="Q21" s="180">
        <f t="shared" si="6"/>
        <v>150.66666666666666</v>
      </c>
      <c r="R21" s="181">
        <f t="shared" si="7"/>
        <v>904</v>
      </c>
      <c r="S21" s="181">
        <f t="shared" si="8"/>
        <v>172</v>
      </c>
    </row>
    <row r="22" spans="1:19" ht="19.5" thickBot="1">
      <c r="A22" s="33">
        <v>18</v>
      </c>
      <c r="B22" s="182">
        <v>3</v>
      </c>
      <c r="C22" s="183" t="s">
        <v>51</v>
      </c>
      <c r="D22" s="183"/>
      <c r="E22" s="248" t="s">
        <v>86</v>
      </c>
      <c r="F22" s="289" t="s">
        <v>100</v>
      </c>
      <c r="G22" s="176" t="s">
        <v>11</v>
      </c>
      <c r="H22" s="450">
        <v>8</v>
      </c>
      <c r="I22" s="459">
        <v>155</v>
      </c>
      <c r="J22" s="460">
        <v>150</v>
      </c>
      <c r="K22" s="461">
        <v>116</v>
      </c>
      <c r="L22" s="461">
        <v>141</v>
      </c>
      <c r="M22" s="462">
        <v>141</v>
      </c>
      <c r="N22" s="467">
        <v>128</v>
      </c>
      <c r="O22" s="257">
        <f t="shared" si="4"/>
        <v>831</v>
      </c>
      <c r="P22" s="179">
        <f t="shared" si="5"/>
        <v>879</v>
      </c>
      <c r="Q22" s="180">
        <f t="shared" si="6"/>
        <v>138.5</v>
      </c>
      <c r="R22" s="181">
        <f t="shared" si="7"/>
        <v>879</v>
      </c>
      <c r="S22" s="181">
        <f t="shared" si="8"/>
        <v>155</v>
      </c>
    </row>
  </sheetData>
  <sheetProtection selectLockedCells="1" selectUnlockedCells="1"/>
  <sortState ref="B5:S22">
    <sortCondition descending="1" ref="P5:P22"/>
  </sortState>
  <mergeCells count="1">
    <mergeCell ref="A2:K2"/>
  </mergeCells>
  <pageMargins left="0.43333333333333335" right="0.15763888888888888" top="0.78749999999999998" bottom="0.51180555555555551" header="0.11805555555555555" footer="0.51180555555555551"/>
  <pageSetup paperSize="9" scale="75" firstPageNumber="0" orientation="portrait" horizontalDpi="300" verticalDpi="300" r:id="rId1"/>
  <headerFooter alignWithMargins="0">
    <oddHeader>&amp;C&amp;F&amp;R&amp;D / &amp;T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S20"/>
  <sheetViews>
    <sheetView view="pageBreakPreview" topLeftCell="A3" zoomScale="90" zoomScaleNormal="90" zoomScaleSheetLayoutView="90" workbookViewId="0">
      <selection activeCell="E13" sqref="E13"/>
    </sheetView>
  </sheetViews>
  <sheetFormatPr defaultColWidth="8.85546875" defaultRowHeight="15"/>
  <cols>
    <col min="1" max="1" width="5.140625" style="1" customWidth="1"/>
    <col min="2" max="2" width="3.42578125" style="1" customWidth="1"/>
    <col min="3" max="3" width="3.28515625" style="1" customWidth="1"/>
    <col min="4" max="4" width="5.42578125" style="150" customWidth="1"/>
    <col min="5" max="5" width="22.28515625" style="151" customWidth="1"/>
    <col min="6" max="6" width="0.140625" style="151" hidden="1" customWidth="1"/>
    <col min="7" max="7" width="10" style="152" customWidth="1"/>
    <col min="8" max="8" width="5.85546875" style="152" customWidth="1"/>
    <col min="9" max="10" width="5.85546875" style="1" customWidth="1"/>
    <col min="11" max="14" width="5.85546875" style="4" customWidth="1"/>
    <col min="15" max="15" width="7.42578125" style="4" customWidth="1"/>
    <col min="16" max="16" width="11.85546875" style="4" customWidth="1"/>
    <col min="17" max="17" width="6.85546875" style="153" customWidth="1"/>
    <col min="18" max="18" width="6.28515625" style="14" customWidth="1"/>
    <col min="19" max="19" width="6" style="15" customWidth="1"/>
  </cols>
  <sheetData>
    <row r="1" spans="1:19" ht="70.7" customHeight="1"/>
    <row r="2" spans="1:19" ht="20.25" thickBot="1">
      <c r="A2" s="446" t="s">
        <v>60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154"/>
      <c r="M2" s="154"/>
      <c r="N2" s="154"/>
      <c r="O2" s="155"/>
      <c r="S2" s="156">
        <f>MAX(I4:N8)</f>
        <v>257</v>
      </c>
    </row>
    <row r="3" spans="1:19" s="5" customFormat="1" ht="39" customHeight="1" thickBot="1">
      <c r="A3" s="261" t="s">
        <v>1</v>
      </c>
      <c r="B3" s="262" t="s">
        <v>58</v>
      </c>
      <c r="C3" s="263" t="s">
        <v>27</v>
      </c>
      <c r="D3" s="264" t="s">
        <v>28</v>
      </c>
      <c r="E3" s="265" t="s">
        <v>3</v>
      </c>
      <c r="F3" s="265"/>
      <c r="G3" s="265" t="s">
        <v>4</v>
      </c>
      <c r="H3" s="265" t="s">
        <v>29</v>
      </c>
      <c r="I3" s="266" t="s">
        <v>30</v>
      </c>
      <c r="J3" s="266" t="s">
        <v>31</v>
      </c>
      <c r="K3" s="266" t="s">
        <v>32</v>
      </c>
      <c r="L3" s="266" t="s">
        <v>33</v>
      </c>
      <c r="M3" s="266" t="s">
        <v>34</v>
      </c>
      <c r="N3" s="266" t="s">
        <v>35</v>
      </c>
      <c r="O3" s="267" t="s">
        <v>40</v>
      </c>
      <c r="P3" s="268" t="s">
        <v>41</v>
      </c>
      <c r="Q3" s="269" t="s">
        <v>42</v>
      </c>
      <c r="R3" s="266" t="s">
        <v>43</v>
      </c>
      <c r="S3" s="270" t="s">
        <v>44</v>
      </c>
    </row>
    <row r="4" spans="1:19" s="5" customFormat="1" ht="18" hidden="1">
      <c r="A4" s="97"/>
      <c r="B4" s="162"/>
      <c r="C4" s="163"/>
      <c r="D4" s="164"/>
      <c r="E4" s="165"/>
      <c r="F4" s="165"/>
      <c r="G4" s="166"/>
      <c r="H4" s="166"/>
      <c r="I4" s="157"/>
      <c r="J4" s="158"/>
      <c r="K4" s="159"/>
      <c r="L4" s="159"/>
      <c r="M4" s="160"/>
      <c r="N4" s="161"/>
      <c r="O4" s="172">
        <f>SUM(I4:N4)</f>
        <v>0</v>
      </c>
      <c r="P4" s="173">
        <f>SUM(I4:N4)</f>
        <v>0</v>
      </c>
      <c r="Q4" s="174">
        <f>IF(P4,AVERAGE(I4:N4),0)</f>
        <v>0</v>
      </c>
      <c r="R4" s="175">
        <f>P4-$P$4</f>
        <v>0</v>
      </c>
      <c r="S4" s="175">
        <f>MAX(I4:N4)</f>
        <v>0</v>
      </c>
    </row>
    <row r="5" spans="1:19" s="5" customFormat="1" ht="18">
      <c r="A5" s="33">
        <v>1</v>
      </c>
      <c r="B5" s="246">
        <v>2</v>
      </c>
      <c r="C5" s="247" t="s">
        <v>47</v>
      </c>
      <c r="D5" s="247"/>
      <c r="E5" s="248" t="s">
        <v>77</v>
      </c>
      <c r="F5" s="249"/>
      <c r="G5" s="250" t="s">
        <v>78</v>
      </c>
      <c r="H5" s="245"/>
      <c r="I5" s="258">
        <v>179</v>
      </c>
      <c r="J5" s="259">
        <v>223</v>
      </c>
      <c r="K5" s="259">
        <v>235</v>
      </c>
      <c r="L5" s="259">
        <v>188</v>
      </c>
      <c r="M5" s="259">
        <v>185</v>
      </c>
      <c r="N5" s="260">
        <v>179</v>
      </c>
      <c r="O5" s="257">
        <f>SUM(I5:N5)</f>
        <v>1189</v>
      </c>
      <c r="P5" s="179">
        <f>COUNT(I5:N5)*H5+O5</f>
        <v>1189</v>
      </c>
      <c r="Q5" s="180">
        <f>IF(P5,AVERAGE(I5:N5),0)</f>
        <v>198.16666666666666</v>
      </c>
      <c r="R5" s="181">
        <f>P5-$P$4</f>
        <v>1189</v>
      </c>
      <c r="S5" s="181">
        <f>MAX(I5:N5)</f>
        <v>235</v>
      </c>
    </row>
    <row r="6" spans="1:19" s="5" customFormat="1" ht="18">
      <c r="A6" s="33">
        <v>2</v>
      </c>
      <c r="B6" s="246">
        <v>2</v>
      </c>
      <c r="C6" s="247" t="s">
        <v>47</v>
      </c>
      <c r="D6" s="247"/>
      <c r="E6" s="248" t="s">
        <v>79</v>
      </c>
      <c r="F6" s="249"/>
      <c r="G6" s="250" t="s">
        <v>9</v>
      </c>
      <c r="H6" s="245"/>
      <c r="I6" s="251">
        <v>153</v>
      </c>
      <c r="J6" s="252">
        <v>185</v>
      </c>
      <c r="K6" s="252">
        <v>257</v>
      </c>
      <c r="L6" s="252">
        <v>220</v>
      </c>
      <c r="M6" s="252">
        <v>159</v>
      </c>
      <c r="N6" s="253">
        <v>190</v>
      </c>
      <c r="O6" s="257">
        <f>SUM(I6:N6)</f>
        <v>1164</v>
      </c>
      <c r="P6" s="179">
        <f>COUNT(I6:N6)*H6+O6</f>
        <v>1164</v>
      </c>
      <c r="Q6" s="180">
        <f>IF(P6,AVERAGE(I6:N6),0)</f>
        <v>194</v>
      </c>
      <c r="R6" s="181">
        <f>P6-$P$4</f>
        <v>1164</v>
      </c>
      <c r="S6" s="181">
        <f>MAX(I6:N6)</f>
        <v>257</v>
      </c>
    </row>
    <row r="7" spans="1:19" s="5" customFormat="1" ht="18">
      <c r="A7" s="33">
        <v>3</v>
      </c>
      <c r="B7" s="246">
        <v>2</v>
      </c>
      <c r="C7" s="247" t="s">
        <v>47</v>
      </c>
      <c r="D7" s="247"/>
      <c r="E7" s="248" t="s">
        <v>80</v>
      </c>
      <c r="F7" s="249"/>
      <c r="G7" s="250" t="s">
        <v>11</v>
      </c>
      <c r="H7" s="245"/>
      <c r="I7" s="251">
        <v>149</v>
      </c>
      <c r="J7" s="252">
        <v>169</v>
      </c>
      <c r="K7" s="252">
        <v>173</v>
      </c>
      <c r="L7" s="252">
        <v>208</v>
      </c>
      <c r="M7" s="252">
        <v>204</v>
      </c>
      <c r="N7" s="253">
        <v>213</v>
      </c>
      <c r="O7" s="257">
        <f>SUM(I7:N7)</f>
        <v>1116</v>
      </c>
      <c r="P7" s="179">
        <f>COUNT(I7:N7)*H7+O7</f>
        <v>1116</v>
      </c>
      <c r="Q7" s="180">
        <f>IF(P7,AVERAGE(I7:N7),0)</f>
        <v>186</v>
      </c>
      <c r="R7" s="181">
        <f>P7-$P$4</f>
        <v>1116</v>
      </c>
      <c r="S7" s="181">
        <f>MAX(I7:N7)</f>
        <v>213</v>
      </c>
    </row>
    <row r="8" spans="1:19" s="5" customFormat="1" ht="18">
      <c r="A8" s="33">
        <v>4</v>
      </c>
      <c r="B8" s="246">
        <v>2</v>
      </c>
      <c r="C8" s="247" t="s">
        <v>47</v>
      </c>
      <c r="D8" s="247"/>
      <c r="E8" s="248" t="s">
        <v>15</v>
      </c>
      <c r="F8" s="249"/>
      <c r="G8" s="250" t="s">
        <v>11</v>
      </c>
      <c r="H8" s="245"/>
      <c r="I8" s="251">
        <v>157</v>
      </c>
      <c r="J8" s="252">
        <v>211</v>
      </c>
      <c r="K8" s="252">
        <v>212</v>
      </c>
      <c r="L8" s="252">
        <v>154</v>
      </c>
      <c r="M8" s="252">
        <v>180</v>
      </c>
      <c r="N8" s="253">
        <v>199</v>
      </c>
      <c r="O8" s="257">
        <f>SUM(I8:N8)</f>
        <v>1113</v>
      </c>
      <c r="P8" s="179">
        <f>COUNT(I8:N8)*H8+O8</f>
        <v>1113</v>
      </c>
      <c r="Q8" s="180">
        <f>IF(P8,AVERAGE(I8:N8),0)</f>
        <v>185.5</v>
      </c>
      <c r="R8" s="181">
        <f>P8-$P$4</f>
        <v>1113</v>
      </c>
      <c r="S8" s="181">
        <f>MAX(I8:N8)</f>
        <v>212</v>
      </c>
    </row>
    <row r="9" spans="1:19" ht="18">
      <c r="A9" s="33">
        <v>5</v>
      </c>
      <c r="B9" s="246">
        <v>2</v>
      </c>
      <c r="C9" s="247" t="s">
        <v>47</v>
      </c>
      <c r="D9" s="247"/>
      <c r="E9" s="248" t="s">
        <v>81</v>
      </c>
      <c r="F9" s="249"/>
      <c r="G9" s="250" t="s">
        <v>11</v>
      </c>
      <c r="H9" s="245"/>
      <c r="I9" s="251">
        <v>176</v>
      </c>
      <c r="J9" s="252">
        <v>195</v>
      </c>
      <c r="K9" s="252">
        <v>209</v>
      </c>
      <c r="L9" s="252">
        <v>185</v>
      </c>
      <c r="M9" s="252">
        <v>146</v>
      </c>
      <c r="N9" s="253">
        <v>177</v>
      </c>
      <c r="O9" s="257">
        <f t="shared" ref="O9:O20" si="0">SUM(I9:N9)</f>
        <v>1088</v>
      </c>
      <c r="P9" s="179">
        <f t="shared" ref="P9:P20" si="1">COUNT(I9:N9)*H9+O9</f>
        <v>1088</v>
      </c>
      <c r="Q9" s="180">
        <f t="shared" ref="Q9:Q20" si="2">IF(P9,AVERAGE(I9:N9),0)</f>
        <v>181.33333333333334</v>
      </c>
      <c r="R9" s="181">
        <f t="shared" ref="R9:R20" si="3">P9-$P$4</f>
        <v>1088</v>
      </c>
      <c r="S9" s="181">
        <f t="shared" ref="S9:S20" si="4">MAX(I9:N9)</f>
        <v>209</v>
      </c>
    </row>
    <row r="10" spans="1:19" ht="18">
      <c r="A10" s="33">
        <v>6</v>
      </c>
      <c r="B10" s="246">
        <v>2</v>
      </c>
      <c r="C10" s="247" t="s">
        <v>47</v>
      </c>
      <c r="D10" s="247"/>
      <c r="E10" s="248" t="s">
        <v>68</v>
      </c>
      <c r="F10" s="249"/>
      <c r="G10" s="250" t="s">
        <v>11</v>
      </c>
      <c r="H10" s="245"/>
      <c r="I10" s="251">
        <v>161</v>
      </c>
      <c r="J10" s="252">
        <v>203</v>
      </c>
      <c r="K10" s="252">
        <v>172</v>
      </c>
      <c r="L10" s="252">
        <v>168</v>
      </c>
      <c r="M10" s="252">
        <v>196</v>
      </c>
      <c r="N10" s="253">
        <v>162</v>
      </c>
      <c r="O10" s="257">
        <f t="shared" si="0"/>
        <v>1062</v>
      </c>
      <c r="P10" s="179">
        <f t="shared" si="1"/>
        <v>1062</v>
      </c>
      <c r="Q10" s="180">
        <f t="shared" si="2"/>
        <v>177</v>
      </c>
      <c r="R10" s="181">
        <f t="shared" si="3"/>
        <v>1062</v>
      </c>
      <c r="S10" s="181">
        <f t="shared" si="4"/>
        <v>203</v>
      </c>
    </row>
    <row r="11" spans="1:19" ht="18">
      <c r="A11" s="33">
        <v>7</v>
      </c>
      <c r="B11" s="246">
        <v>2</v>
      </c>
      <c r="C11" s="247" t="s">
        <v>47</v>
      </c>
      <c r="D11" s="247"/>
      <c r="E11" s="248" t="s">
        <v>82</v>
      </c>
      <c r="F11" s="249"/>
      <c r="G11" s="250" t="s">
        <v>11</v>
      </c>
      <c r="H11" s="245"/>
      <c r="I11" s="251">
        <v>172</v>
      </c>
      <c r="J11" s="252">
        <v>197</v>
      </c>
      <c r="K11" s="252">
        <v>197</v>
      </c>
      <c r="L11" s="252">
        <v>176</v>
      </c>
      <c r="M11" s="252">
        <v>157</v>
      </c>
      <c r="N11" s="253">
        <v>163</v>
      </c>
      <c r="O11" s="257">
        <f t="shared" si="0"/>
        <v>1062</v>
      </c>
      <c r="P11" s="179">
        <f t="shared" si="1"/>
        <v>1062</v>
      </c>
      <c r="Q11" s="180">
        <f t="shared" si="2"/>
        <v>177</v>
      </c>
      <c r="R11" s="181">
        <f t="shared" si="3"/>
        <v>1062</v>
      </c>
      <c r="S11" s="181">
        <f t="shared" si="4"/>
        <v>197</v>
      </c>
    </row>
    <row r="12" spans="1:19" ht="18">
      <c r="A12" s="33">
        <v>8</v>
      </c>
      <c r="B12" s="246">
        <v>2</v>
      </c>
      <c r="C12" s="247" t="s">
        <v>51</v>
      </c>
      <c r="D12" s="247"/>
      <c r="E12" s="248" t="s">
        <v>83</v>
      </c>
      <c r="F12" s="249"/>
      <c r="G12" s="250" t="s">
        <v>11</v>
      </c>
      <c r="H12" s="245">
        <v>8</v>
      </c>
      <c r="I12" s="251">
        <v>169</v>
      </c>
      <c r="J12" s="252">
        <v>176</v>
      </c>
      <c r="K12" s="252">
        <v>157</v>
      </c>
      <c r="L12" s="252">
        <v>190</v>
      </c>
      <c r="M12" s="252">
        <v>169</v>
      </c>
      <c r="N12" s="253">
        <v>151</v>
      </c>
      <c r="O12" s="257">
        <f t="shared" si="0"/>
        <v>1012</v>
      </c>
      <c r="P12" s="179">
        <f t="shared" si="1"/>
        <v>1060</v>
      </c>
      <c r="Q12" s="180">
        <f t="shared" si="2"/>
        <v>168.66666666666666</v>
      </c>
      <c r="R12" s="181">
        <f t="shared" si="3"/>
        <v>1060</v>
      </c>
      <c r="S12" s="181">
        <f t="shared" si="4"/>
        <v>190</v>
      </c>
    </row>
    <row r="13" spans="1:19" ht="18">
      <c r="A13" s="33">
        <v>9</v>
      </c>
      <c r="B13" s="246">
        <v>2</v>
      </c>
      <c r="C13" s="247" t="s">
        <v>47</v>
      </c>
      <c r="D13" s="247"/>
      <c r="E13" s="248" t="s">
        <v>18</v>
      </c>
      <c r="F13" s="249"/>
      <c r="G13" s="250" t="s">
        <v>9</v>
      </c>
      <c r="H13" s="245"/>
      <c r="I13" s="251">
        <v>189</v>
      </c>
      <c r="J13" s="252">
        <v>215</v>
      </c>
      <c r="K13" s="252">
        <v>158</v>
      </c>
      <c r="L13" s="252">
        <v>143</v>
      </c>
      <c r="M13" s="252">
        <v>177</v>
      </c>
      <c r="N13" s="253">
        <v>170</v>
      </c>
      <c r="O13" s="257">
        <f t="shared" si="0"/>
        <v>1052</v>
      </c>
      <c r="P13" s="179">
        <f t="shared" si="1"/>
        <v>1052</v>
      </c>
      <c r="Q13" s="180">
        <f t="shared" si="2"/>
        <v>175.33333333333334</v>
      </c>
      <c r="R13" s="181">
        <f t="shared" si="3"/>
        <v>1052</v>
      </c>
      <c r="S13" s="181">
        <f t="shared" si="4"/>
        <v>215</v>
      </c>
    </row>
    <row r="14" spans="1:19" ht="18">
      <c r="A14" s="33">
        <v>10</v>
      </c>
      <c r="B14" s="246">
        <v>2</v>
      </c>
      <c r="C14" s="247" t="s">
        <v>47</v>
      </c>
      <c r="D14" s="247"/>
      <c r="E14" s="248" t="s">
        <v>84</v>
      </c>
      <c r="F14" s="249"/>
      <c r="G14" s="250" t="s">
        <v>11</v>
      </c>
      <c r="H14" s="245"/>
      <c r="I14" s="251">
        <v>170</v>
      </c>
      <c r="J14" s="252">
        <v>133</v>
      </c>
      <c r="K14" s="252">
        <v>162</v>
      </c>
      <c r="L14" s="252">
        <v>214</v>
      </c>
      <c r="M14" s="252">
        <v>179</v>
      </c>
      <c r="N14" s="253">
        <v>188</v>
      </c>
      <c r="O14" s="257">
        <f t="shared" si="0"/>
        <v>1046</v>
      </c>
      <c r="P14" s="179">
        <f t="shared" si="1"/>
        <v>1046</v>
      </c>
      <c r="Q14" s="180">
        <f t="shared" si="2"/>
        <v>174.33333333333334</v>
      </c>
      <c r="R14" s="181">
        <f t="shared" si="3"/>
        <v>1046</v>
      </c>
      <c r="S14" s="181">
        <f t="shared" si="4"/>
        <v>214</v>
      </c>
    </row>
    <row r="15" spans="1:19" ht="18">
      <c r="A15" s="33">
        <v>11</v>
      </c>
      <c r="B15" s="246">
        <v>2</v>
      </c>
      <c r="C15" s="247" t="s">
        <v>47</v>
      </c>
      <c r="D15" s="247"/>
      <c r="E15" s="248" t="s">
        <v>85</v>
      </c>
      <c r="F15" s="249"/>
      <c r="G15" s="250" t="s">
        <v>11</v>
      </c>
      <c r="H15" s="245"/>
      <c r="I15" s="251">
        <v>116</v>
      </c>
      <c r="J15" s="252">
        <v>184</v>
      </c>
      <c r="K15" s="252">
        <v>156</v>
      </c>
      <c r="L15" s="252">
        <v>158</v>
      </c>
      <c r="M15" s="252">
        <v>221</v>
      </c>
      <c r="N15" s="253">
        <v>177</v>
      </c>
      <c r="O15" s="257">
        <f t="shared" si="0"/>
        <v>1012</v>
      </c>
      <c r="P15" s="179">
        <f t="shared" si="1"/>
        <v>1012</v>
      </c>
      <c r="Q15" s="180">
        <f t="shared" si="2"/>
        <v>168.66666666666666</v>
      </c>
      <c r="R15" s="181">
        <f t="shared" si="3"/>
        <v>1012</v>
      </c>
      <c r="S15" s="181">
        <f t="shared" si="4"/>
        <v>221</v>
      </c>
    </row>
    <row r="16" spans="1:19" ht="18">
      <c r="A16" s="33">
        <v>12</v>
      </c>
      <c r="B16" s="246">
        <v>2</v>
      </c>
      <c r="C16" s="247" t="s">
        <v>47</v>
      </c>
      <c r="D16" s="247"/>
      <c r="E16" s="248" t="s">
        <v>21</v>
      </c>
      <c r="F16" s="249"/>
      <c r="G16" s="250" t="s">
        <v>9</v>
      </c>
      <c r="H16" s="245"/>
      <c r="I16" s="251">
        <v>127</v>
      </c>
      <c r="J16" s="252">
        <v>143</v>
      </c>
      <c r="K16" s="252">
        <v>170</v>
      </c>
      <c r="L16" s="252">
        <v>178</v>
      </c>
      <c r="M16" s="252">
        <v>156</v>
      </c>
      <c r="N16" s="253">
        <v>182</v>
      </c>
      <c r="O16" s="257">
        <f t="shared" si="0"/>
        <v>956</v>
      </c>
      <c r="P16" s="179">
        <f t="shared" si="1"/>
        <v>956</v>
      </c>
      <c r="Q16" s="180">
        <f t="shared" si="2"/>
        <v>159.33333333333334</v>
      </c>
      <c r="R16" s="181">
        <f t="shared" si="3"/>
        <v>956</v>
      </c>
      <c r="S16" s="181">
        <f t="shared" si="4"/>
        <v>182</v>
      </c>
    </row>
    <row r="17" spans="1:19" ht="18">
      <c r="A17" s="33">
        <v>13</v>
      </c>
      <c r="B17" s="246">
        <v>2</v>
      </c>
      <c r="C17" s="247" t="s">
        <v>51</v>
      </c>
      <c r="D17" s="247"/>
      <c r="E17" s="248" t="s">
        <v>86</v>
      </c>
      <c r="F17" s="249"/>
      <c r="G17" s="250" t="s">
        <v>11</v>
      </c>
      <c r="H17" s="245">
        <v>8</v>
      </c>
      <c r="I17" s="251">
        <v>128</v>
      </c>
      <c r="J17" s="252">
        <v>132</v>
      </c>
      <c r="K17" s="252">
        <v>172</v>
      </c>
      <c r="L17" s="252">
        <v>136</v>
      </c>
      <c r="M17" s="252">
        <v>168</v>
      </c>
      <c r="N17" s="253">
        <v>141</v>
      </c>
      <c r="O17" s="257">
        <f t="shared" si="0"/>
        <v>877</v>
      </c>
      <c r="P17" s="179">
        <f t="shared" si="1"/>
        <v>925</v>
      </c>
      <c r="Q17" s="180">
        <f t="shared" si="2"/>
        <v>146.16666666666666</v>
      </c>
      <c r="R17" s="181">
        <f t="shared" si="3"/>
        <v>925</v>
      </c>
      <c r="S17" s="181">
        <f t="shared" si="4"/>
        <v>172</v>
      </c>
    </row>
    <row r="18" spans="1:19" ht="18">
      <c r="A18" s="33">
        <v>14</v>
      </c>
      <c r="B18" s="246">
        <v>2</v>
      </c>
      <c r="C18" s="247" t="s">
        <v>47</v>
      </c>
      <c r="D18" s="247"/>
      <c r="E18" s="248" t="s">
        <v>87</v>
      </c>
      <c r="F18" s="249"/>
      <c r="G18" s="250" t="s">
        <v>78</v>
      </c>
      <c r="H18" s="245"/>
      <c r="I18" s="251">
        <v>150</v>
      </c>
      <c r="J18" s="252">
        <v>167</v>
      </c>
      <c r="K18" s="252">
        <v>129</v>
      </c>
      <c r="L18" s="252">
        <v>158</v>
      </c>
      <c r="M18" s="252">
        <v>160</v>
      </c>
      <c r="N18" s="253">
        <v>146</v>
      </c>
      <c r="O18" s="257">
        <f t="shared" si="0"/>
        <v>910</v>
      </c>
      <c r="P18" s="179">
        <f t="shared" si="1"/>
        <v>910</v>
      </c>
      <c r="Q18" s="180">
        <f t="shared" si="2"/>
        <v>151.66666666666666</v>
      </c>
      <c r="R18" s="181">
        <f t="shared" si="3"/>
        <v>910</v>
      </c>
      <c r="S18" s="181">
        <f t="shared" si="4"/>
        <v>167</v>
      </c>
    </row>
    <row r="19" spans="1:19" ht="18">
      <c r="A19" s="33">
        <v>15</v>
      </c>
      <c r="B19" s="246">
        <v>2</v>
      </c>
      <c r="C19" s="247" t="s">
        <v>47</v>
      </c>
      <c r="D19" s="247"/>
      <c r="E19" s="248" t="s">
        <v>19</v>
      </c>
      <c r="F19" s="249"/>
      <c r="G19" s="250" t="s">
        <v>20</v>
      </c>
      <c r="H19" s="245"/>
      <c r="I19" s="251">
        <v>142</v>
      </c>
      <c r="J19" s="252">
        <v>165</v>
      </c>
      <c r="K19" s="252">
        <v>135</v>
      </c>
      <c r="L19" s="252">
        <v>170</v>
      </c>
      <c r="M19" s="252">
        <v>134</v>
      </c>
      <c r="N19" s="253">
        <v>154</v>
      </c>
      <c r="O19" s="257">
        <f t="shared" si="0"/>
        <v>900</v>
      </c>
      <c r="P19" s="179">
        <f t="shared" si="1"/>
        <v>900</v>
      </c>
      <c r="Q19" s="180">
        <f t="shared" si="2"/>
        <v>150</v>
      </c>
      <c r="R19" s="181">
        <f t="shared" si="3"/>
        <v>900</v>
      </c>
      <c r="S19" s="181">
        <f t="shared" si="4"/>
        <v>170</v>
      </c>
    </row>
    <row r="20" spans="1:19" ht="18.75" thickBot="1">
      <c r="A20" s="33">
        <v>16</v>
      </c>
      <c r="B20" s="246">
        <v>2</v>
      </c>
      <c r="C20" s="247" t="s">
        <v>47</v>
      </c>
      <c r="D20" s="247"/>
      <c r="E20" s="248" t="s">
        <v>88</v>
      </c>
      <c r="F20" s="249"/>
      <c r="G20" s="250" t="s">
        <v>9</v>
      </c>
      <c r="H20" s="245"/>
      <c r="I20" s="254">
        <v>135</v>
      </c>
      <c r="J20" s="255">
        <v>200</v>
      </c>
      <c r="K20" s="255">
        <v>121</v>
      </c>
      <c r="L20" s="255">
        <v>162</v>
      </c>
      <c r="M20" s="255">
        <v>152</v>
      </c>
      <c r="N20" s="256">
        <v>100</v>
      </c>
      <c r="O20" s="257">
        <f t="shared" si="0"/>
        <v>870</v>
      </c>
      <c r="P20" s="179">
        <f t="shared" si="1"/>
        <v>870</v>
      </c>
      <c r="Q20" s="180">
        <f t="shared" si="2"/>
        <v>145</v>
      </c>
      <c r="R20" s="181">
        <f t="shared" si="3"/>
        <v>870</v>
      </c>
      <c r="S20" s="181">
        <f t="shared" si="4"/>
        <v>200</v>
      </c>
    </row>
  </sheetData>
  <sheetProtection selectLockedCells="1" selectUnlockedCells="1"/>
  <mergeCells count="1">
    <mergeCell ref="A2:K2"/>
  </mergeCells>
  <pageMargins left="0.43333333333333335" right="0.15763888888888888" top="0.78749999999999998" bottom="0.51180555555555551" header="0.11805555555555555" footer="0.51180555555555551"/>
  <pageSetup paperSize="9" scale="76" firstPageNumber="0" orientation="portrait" horizontalDpi="300" verticalDpi="300" r:id="rId1"/>
  <headerFooter alignWithMargins="0">
    <oddHeader>&amp;C&amp;F&amp;R&amp;D / &amp;T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S15"/>
  <sheetViews>
    <sheetView view="pageBreakPreview" topLeftCell="A2" zoomScale="90" zoomScaleNormal="90" zoomScaleSheetLayoutView="90" workbookViewId="0">
      <selection activeCell="L19" sqref="L19"/>
    </sheetView>
  </sheetViews>
  <sheetFormatPr defaultColWidth="8.85546875" defaultRowHeight="15"/>
  <cols>
    <col min="1" max="1" width="5.140625" style="1" customWidth="1"/>
    <col min="2" max="2" width="3.42578125" style="1" customWidth="1"/>
    <col min="3" max="3" width="3.28515625" style="1" customWidth="1"/>
    <col min="4" max="4" width="3" style="150" customWidth="1"/>
    <col min="5" max="5" width="21.42578125" style="151" customWidth="1"/>
    <col min="6" max="6" width="0" style="151" hidden="1" customWidth="1"/>
    <col min="7" max="7" width="11.140625" style="152" customWidth="1"/>
    <col min="8" max="8" width="5.85546875" style="152" customWidth="1"/>
    <col min="9" max="10" width="5.85546875" style="1" customWidth="1"/>
    <col min="11" max="14" width="5.85546875" style="4" customWidth="1"/>
    <col min="15" max="15" width="7.42578125" style="4" customWidth="1"/>
    <col min="16" max="16" width="11.85546875" style="4" customWidth="1"/>
    <col min="17" max="17" width="6.85546875" style="153" customWidth="1"/>
    <col min="18" max="18" width="6.28515625" style="14" customWidth="1"/>
    <col min="19" max="19" width="6" style="15" customWidth="1"/>
  </cols>
  <sheetData>
    <row r="1" spans="1:19" ht="70.7" customHeight="1">
      <c r="A1" s="448"/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9" ht="19.5">
      <c r="A2" s="449" t="s">
        <v>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154"/>
      <c r="M2" s="154"/>
      <c r="N2" s="154"/>
      <c r="O2" s="155"/>
      <c r="S2" s="156">
        <f>MAX(I4:N10)</f>
        <v>245</v>
      </c>
    </row>
    <row r="3" spans="1:19" s="5" customFormat="1" ht="39" customHeight="1" thickBot="1">
      <c r="A3" s="6" t="s">
        <v>1</v>
      </c>
      <c r="B3" s="20" t="s">
        <v>58</v>
      </c>
      <c r="C3" s="21" t="s">
        <v>27</v>
      </c>
      <c r="D3" s="22" t="s">
        <v>28</v>
      </c>
      <c r="E3" s="7" t="s">
        <v>3</v>
      </c>
      <c r="F3" s="7"/>
      <c r="G3" s="7" t="s">
        <v>4</v>
      </c>
      <c r="H3" s="7" t="s">
        <v>29</v>
      </c>
      <c r="I3" s="23" t="s">
        <v>30</v>
      </c>
      <c r="J3" s="23" t="s">
        <v>31</v>
      </c>
      <c r="K3" s="23" t="s">
        <v>32</v>
      </c>
      <c r="L3" s="23" t="s">
        <v>33</v>
      </c>
      <c r="M3" s="23" t="s">
        <v>34</v>
      </c>
      <c r="N3" s="23" t="s">
        <v>35</v>
      </c>
      <c r="O3" s="24" t="s">
        <v>40</v>
      </c>
      <c r="P3" s="25" t="s">
        <v>41</v>
      </c>
      <c r="Q3" s="26" t="s">
        <v>42</v>
      </c>
      <c r="R3" s="23" t="s">
        <v>43</v>
      </c>
      <c r="S3" s="23" t="s">
        <v>44</v>
      </c>
    </row>
    <row r="4" spans="1:19" s="5" customFormat="1" ht="18" hidden="1">
      <c r="A4" s="97"/>
      <c r="B4" s="162"/>
      <c r="C4" s="163"/>
      <c r="D4" s="164"/>
      <c r="E4" s="165"/>
      <c r="F4" s="165"/>
      <c r="G4" s="166"/>
      <c r="H4" s="166"/>
      <c r="I4" s="167"/>
      <c r="J4" s="168"/>
      <c r="K4" s="169"/>
      <c r="L4" s="169"/>
      <c r="M4" s="170"/>
      <c r="N4" s="171"/>
      <c r="O4" s="172">
        <f t="shared" ref="O4:O9" si="0">SUM(I4:N4)</f>
        <v>0</v>
      </c>
      <c r="P4" s="173">
        <f>SUM(I4:N4)</f>
        <v>0</v>
      </c>
      <c r="Q4" s="174">
        <f t="shared" ref="Q4:Q9" si="1">IF(P4,AVERAGE(I4:N4),0)</f>
        <v>0</v>
      </c>
      <c r="R4" s="175">
        <f>P4-$P$4</f>
        <v>0</v>
      </c>
      <c r="S4" s="175">
        <f t="shared" ref="S4:S9" si="2">MAX(I4:N4)</f>
        <v>0</v>
      </c>
    </row>
    <row r="5" spans="1:19" s="5" customFormat="1" ht="18">
      <c r="A5" s="33">
        <v>1</v>
      </c>
      <c r="B5" s="246">
        <v>1</v>
      </c>
      <c r="C5" s="247" t="s">
        <v>47</v>
      </c>
      <c r="D5" s="247" t="s">
        <v>62</v>
      </c>
      <c r="E5" s="248" t="s">
        <v>14</v>
      </c>
      <c r="F5" s="249"/>
      <c r="G5" s="250" t="s">
        <v>11</v>
      </c>
      <c r="H5" s="245"/>
      <c r="I5" s="251">
        <v>182</v>
      </c>
      <c r="J5" s="252">
        <v>171</v>
      </c>
      <c r="K5" s="252">
        <v>191</v>
      </c>
      <c r="L5" s="252">
        <v>163</v>
      </c>
      <c r="M5" s="252">
        <v>211</v>
      </c>
      <c r="N5" s="253">
        <v>219</v>
      </c>
      <c r="O5" s="34">
        <f t="shared" si="0"/>
        <v>1137</v>
      </c>
      <c r="P5" s="179">
        <f>COUNT(I5:N5)*H5+O5</f>
        <v>1137</v>
      </c>
      <c r="Q5" s="180">
        <f t="shared" si="1"/>
        <v>189.5</v>
      </c>
      <c r="R5" s="181">
        <v>0</v>
      </c>
      <c r="S5" s="181">
        <f t="shared" si="2"/>
        <v>219</v>
      </c>
    </row>
    <row r="6" spans="1:19" s="5" customFormat="1" ht="18">
      <c r="A6" s="33">
        <v>2</v>
      </c>
      <c r="B6" s="246">
        <v>1</v>
      </c>
      <c r="C6" s="247" t="s">
        <v>47</v>
      </c>
      <c r="D6" s="247" t="s">
        <v>63</v>
      </c>
      <c r="E6" s="248" t="s">
        <v>64</v>
      </c>
      <c r="F6" s="249"/>
      <c r="G6" s="250" t="s">
        <v>9</v>
      </c>
      <c r="H6" s="245"/>
      <c r="I6" s="251">
        <v>211</v>
      </c>
      <c r="J6" s="252">
        <v>174</v>
      </c>
      <c r="K6" s="252">
        <v>150</v>
      </c>
      <c r="L6" s="252">
        <v>222</v>
      </c>
      <c r="M6" s="252">
        <v>183</v>
      </c>
      <c r="N6" s="253">
        <v>187</v>
      </c>
      <c r="O6" s="34">
        <f t="shared" si="0"/>
        <v>1127</v>
      </c>
      <c r="P6" s="179">
        <f>COUNT(I6:N6)*H6+O6</f>
        <v>1127</v>
      </c>
      <c r="Q6" s="180">
        <f t="shared" si="1"/>
        <v>187.83333333333334</v>
      </c>
      <c r="R6" s="181">
        <f>P6-P5</f>
        <v>-10</v>
      </c>
      <c r="S6" s="181">
        <f t="shared" si="2"/>
        <v>222</v>
      </c>
    </row>
    <row r="7" spans="1:19" s="5" customFormat="1" ht="18">
      <c r="A7" s="33">
        <v>3</v>
      </c>
      <c r="B7" s="246">
        <v>1</v>
      </c>
      <c r="C7" s="247" t="s">
        <v>47</v>
      </c>
      <c r="D7" s="247" t="s">
        <v>65</v>
      </c>
      <c r="E7" s="248" t="s">
        <v>66</v>
      </c>
      <c r="F7" s="249"/>
      <c r="G7" s="250" t="s">
        <v>9</v>
      </c>
      <c r="H7" s="245"/>
      <c r="I7" s="251">
        <v>191</v>
      </c>
      <c r="J7" s="252">
        <v>169</v>
      </c>
      <c r="K7" s="252">
        <v>210</v>
      </c>
      <c r="L7" s="252">
        <v>183</v>
      </c>
      <c r="M7" s="252">
        <v>148</v>
      </c>
      <c r="N7" s="253">
        <v>209</v>
      </c>
      <c r="O7" s="34">
        <f t="shared" si="0"/>
        <v>1110</v>
      </c>
      <c r="P7" s="179">
        <f>COUNT(I7:N7)*H7+O7</f>
        <v>1110</v>
      </c>
      <c r="Q7" s="180">
        <f t="shared" si="1"/>
        <v>185</v>
      </c>
      <c r="R7" s="181">
        <f>P7-P5</f>
        <v>-27</v>
      </c>
      <c r="S7" s="181">
        <f t="shared" si="2"/>
        <v>210</v>
      </c>
    </row>
    <row r="8" spans="1:19" s="5" customFormat="1" ht="18">
      <c r="A8" s="33">
        <v>4</v>
      </c>
      <c r="B8" s="246">
        <v>1</v>
      </c>
      <c r="C8" s="247" t="s">
        <v>47</v>
      </c>
      <c r="D8" s="247" t="s">
        <v>67</v>
      </c>
      <c r="E8" s="248" t="s">
        <v>68</v>
      </c>
      <c r="F8" s="249"/>
      <c r="G8" s="250" t="s">
        <v>11</v>
      </c>
      <c r="H8" s="245"/>
      <c r="I8" s="251">
        <v>135</v>
      </c>
      <c r="J8" s="252">
        <v>155</v>
      </c>
      <c r="K8" s="252">
        <v>187</v>
      </c>
      <c r="L8" s="252">
        <v>245</v>
      </c>
      <c r="M8" s="252">
        <v>202</v>
      </c>
      <c r="N8" s="253">
        <v>170</v>
      </c>
      <c r="O8" s="34">
        <f t="shared" si="0"/>
        <v>1094</v>
      </c>
      <c r="P8" s="179">
        <f>COUNT(I8:N8)*H8+O8</f>
        <v>1094</v>
      </c>
      <c r="Q8" s="180">
        <f t="shared" si="1"/>
        <v>182.33333333333334</v>
      </c>
      <c r="R8" s="181">
        <f>P8-P5</f>
        <v>-43</v>
      </c>
      <c r="S8" s="181">
        <f t="shared" si="2"/>
        <v>245</v>
      </c>
    </row>
    <row r="9" spans="1:19" s="5" customFormat="1" ht="18">
      <c r="A9" s="33">
        <v>5</v>
      </c>
      <c r="B9" s="246">
        <v>1</v>
      </c>
      <c r="C9" s="247" t="s">
        <v>47</v>
      </c>
      <c r="D9" s="247" t="s">
        <v>69</v>
      </c>
      <c r="E9" s="248" t="s">
        <v>70</v>
      </c>
      <c r="F9" s="249"/>
      <c r="G9" s="250" t="s">
        <v>11</v>
      </c>
      <c r="H9" s="245"/>
      <c r="I9" s="251">
        <v>168</v>
      </c>
      <c r="J9" s="252">
        <v>137</v>
      </c>
      <c r="K9" s="252">
        <v>170</v>
      </c>
      <c r="L9" s="252">
        <v>162</v>
      </c>
      <c r="M9" s="252">
        <v>183</v>
      </c>
      <c r="N9" s="253">
        <v>244</v>
      </c>
      <c r="O9" s="34">
        <f t="shared" si="0"/>
        <v>1064</v>
      </c>
      <c r="P9" s="179">
        <f>COUNT(I9:N9)*H9+O9</f>
        <v>1064</v>
      </c>
      <c r="Q9" s="180">
        <f t="shared" si="1"/>
        <v>177.33333333333334</v>
      </c>
      <c r="R9" s="181">
        <f>P9-P5</f>
        <v>-73</v>
      </c>
      <c r="S9" s="181">
        <f t="shared" si="2"/>
        <v>244</v>
      </c>
    </row>
    <row r="10" spans="1:19" s="5" customFormat="1" ht="18">
      <c r="A10" s="33">
        <v>6</v>
      </c>
      <c r="B10" s="246">
        <v>1</v>
      </c>
      <c r="C10" s="247" t="s">
        <v>51</v>
      </c>
      <c r="D10" s="247" t="s">
        <v>71</v>
      </c>
      <c r="E10" s="248" t="s">
        <v>72</v>
      </c>
      <c r="F10" s="249"/>
      <c r="G10" s="250" t="s">
        <v>11</v>
      </c>
      <c r="H10" s="245">
        <v>8</v>
      </c>
      <c r="I10" s="251">
        <v>154</v>
      </c>
      <c r="J10" s="252">
        <v>154</v>
      </c>
      <c r="K10" s="252">
        <v>154</v>
      </c>
      <c r="L10" s="252">
        <v>161</v>
      </c>
      <c r="M10" s="252">
        <v>191</v>
      </c>
      <c r="N10" s="253">
        <v>181</v>
      </c>
      <c r="O10" s="34">
        <f t="shared" ref="O10:O15" si="3">SUM(I10:N10)</f>
        <v>995</v>
      </c>
      <c r="P10" s="179">
        <f t="shared" ref="P10:P15" si="4">COUNT(I10:N10)*H10+O10</f>
        <v>1043</v>
      </c>
      <c r="Q10" s="180">
        <f t="shared" ref="Q10:Q15" si="5">IF(P10,AVERAGE(I10:N10),0)</f>
        <v>165.83333333333334</v>
      </c>
      <c r="R10" s="181">
        <f t="shared" ref="R10:R15" si="6">P10-P6</f>
        <v>-84</v>
      </c>
      <c r="S10" s="181">
        <f t="shared" ref="S10:S15" si="7">MAX(I10:N10)</f>
        <v>191</v>
      </c>
    </row>
    <row r="11" spans="1:19" ht="18">
      <c r="A11" s="33">
        <v>7</v>
      </c>
      <c r="B11" s="246">
        <v>1</v>
      </c>
      <c r="C11" s="247" t="s">
        <v>47</v>
      </c>
      <c r="D11" s="247" t="s">
        <v>73</v>
      </c>
      <c r="E11" s="248" t="s">
        <v>12</v>
      </c>
      <c r="F11" s="249"/>
      <c r="G11" s="250" t="s">
        <v>11</v>
      </c>
      <c r="H11" s="245"/>
      <c r="I11" s="251">
        <v>159</v>
      </c>
      <c r="J11" s="252">
        <v>205</v>
      </c>
      <c r="K11" s="252">
        <v>134</v>
      </c>
      <c r="L11" s="252">
        <v>182</v>
      </c>
      <c r="M11" s="252">
        <v>172</v>
      </c>
      <c r="N11" s="253">
        <v>189</v>
      </c>
      <c r="O11" s="34">
        <f t="shared" si="3"/>
        <v>1041</v>
      </c>
      <c r="P11" s="179">
        <f t="shared" si="4"/>
        <v>1041</v>
      </c>
      <c r="Q11" s="180">
        <f t="shared" si="5"/>
        <v>173.5</v>
      </c>
      <c r="R11" s="181">
        <f t="shared" si="6"/>
        <v>-69</v>
      </c>
      <c r="S11" s="181">
        <f t="shared" si="7"/>
        <v>205</v>
      </c>
    </row>
    <row r="12" spans="1:19" ht="18">
      <c r="A12" s="33">
        <v>8</v>
      </c>
      <c r="B12" s="246">
        <v>1</v>
      </c>
      <c r="C12" s="247" t="s">
        <v>47</v>
      </c>
      <c r="D12" s="247" t="s">
        <v>74</v>
      </c>
      <c r="E12" s="248" t="s">
        <v>15</v>
      </c>
      <c r="F12" s="249"/>
      <c r="G12" s="250" t="s">
        <v>11</v>
      </c>
      <c r="H12" s="245"/>
      <c r="I12" s="251">
        <v>145</v>
      </c>
      <c r="J12" s="252">
        <v>132</v>
      </c>
      <c r="K12" s="252">
        <v>179</v>
      </c>
      <c r="L12" s="252">
        <v>196</v>
      </c>
      <c r="M12" s="252">
        <v>197</v>
      </c>
      <c r="N12" s="253">
        <v>181</v>
      </c>
      <c r="O12" s="34">
        <f t="shared" si="3"/>
        <v>1030</v>
      </c>
      <c r="P12" s="179">
        <f t="shared" si="4"/>
        <v>1030</v>
      </c>
      <c r="Q12" s="180">
        <f t="shared" si="5"/>
        <v>171.66666666666666</v>
      </c>
      <c r="R12" s="181">
        <f t="shared" si="6"/>
        <v>-64</v>
      </c>
      <c r="S12" s="181">
        <f t="shared" si="7"/>
        <v>197</v>
      </c>
    </row>
    <row r="13" spans="1:19" ht="18">
      <c r="A13" s="33">
        <v>9</v>
      </c>
      <c r="B13" s="246">
        <v>1</v>
      </c>
      <c r="C13" s="247" t="s">
        <v>47</v>
      </c>
      <c r="D13" s="247" t="s">
        <v>75</v>
      </c>
      <c r="E13" s="248" t="s">
        <v>18</v>
      </c>
      <c r="F13" s="249"/>
      <c r="G13" s="250" t="s">
        <v>9</v>
      </c>
      <c r="H13" s="245"/>
      <c r="I13" s="251">
        <v>180</v>
      </c>
      <c r="J13" s="252">
        <v>175</v>
      </c>
      <c r="K13" s="252">
        <v>154</v>
      </c>
      <c r="L13" s="252">
        <v>166</v>
      </c>
      <c r="M13" s="252">
        <v>187</v>
      </c>
      <c r="N13" s="253">
        <v>156</v>
      </c>
      <c r="O13" s="34">
        <f t="shared" si="3"/>
        <v>1018</v>
      </c>
      <c r="P13" s="179">
        <f t="shared" si="4"/>
        <v>1018</v>
      </c>
      <c r="Q13" s="180">
        <f t="shared" si="5"/>
        <v>169.66666666666666</v>
      </c>
      <c r="R13" s="181">
        <f t="shared" si="6"/>
        <v>-46</v>
      </c>
      <c r="S13" s="181">
        <f t="shared" si="7"/>
        <v>187</v>
      </c>
    </row>
    <row r="14" spans="1:19" ht="18">
      <c r="A14" s="33">
        <v>10</v>
      </c>
      <c r="B14" s="246">
        <v>1</v>
      </c>
      <c r="C14" s="247" t="s">
        <v>47</v>
      </c>
      <c r="D14" s="247" t="s">
        <v>76</v>
      </c>
      <c r="E14" s="248" t="s">
        <v>21</v>
      </c>
      <c r="F14" s="249"/>
      <c r="G14" s="250" t="s">
        <v>9</v>
      </c>
      <c r="H14" s="245"/>
      <c r="I14" s="251">
        <v>144</v>
      </c>
      <c r="J14" s="252">
        <v>189</v>
      </c>
      <c r="K14" s="252">
        <v>156</v>
      </c>
      <c r="L14" s="252">
        <v>173</v>
      </c>
      <c r="M14" s="252">
        <v>149</v>
      </c>
      <c r="N14" s="253">
        <v>202</v>
      </c>
      <c r="O14" s="34">
        <f t="shared" si="3"/>
        <v>1013</v>
      </c>
      <c r="P14" s="179">
        <f t="shared" si="4"/>
        <v>1013</v>
      </c>
      <c r="Q14" s="180">
        <f t="shared" si="5"/>
        <v>168.83333333333334</v>
      </c>
      <c r="R14" s="181">
        <f t="shared" si="6"/>
        <v>-30</v>
      </c>
      <c r="S14" s="181">
        <f t="shared" si="7"/>
        <v>202</v>
      </c>
    </row>
    <row r="15" spans="1:19" ht="18.75" thickBot="1">
      <c r="A15" s="33">
        <v>11</v>
      </c>
      <c r="B15" s="246">
        <v>1</v>
      </c>
      <c r="C15" s="247" t="s">
        <v>47</v>
      </c>
      <c r="D15" s="247" t="s">
        <v>69</v>
      </c>
      <c r="E15" s="248" t="s">
        <v>19</v>
      </c>
      <c r="F15" s="249"/>
      <c r="G15" s="250" t="s">
        <v>20</v>
      </c>
      <c r="H15" s="245"/>
      <c r="I15" s="254">
        <v>189</v>
      </c>
      <c r="J15" s="255">
        <v>160</v>
      </c>
      <c r="K15" s="255">
        <v>161</v>
      </c>
      <c r="L15" s="255">
        <v>130</v>
      </c>
      <c r="M15" s="255">
        <v>146</v>
      </c>
      <c r="N15" s="256">
        <v>139</v>
      </c>
      <c r="O15" s="34">
        <f t="shared" si="3"/>
        <v>925</v>
      </c>
      <c r="P15" s="179">
        <f t="shared" si="4"/>
        <v>925</v>
      </c>
      <c r="Q15" s="180">
        <f t="shared" si="5"/>
        <v>154.16666666666666</v>
      </c>
      <c r="R15" s="181">
        <f t="shared" si="6"/>
        <v>-116</v>
      </c>
      <c r="S15" s="181">
        <f t="shared" si="7"/>
        <v>189</v>
      </c>
    </row>
  </sheetData>
  <sheetProtection selectLockedCells="1" selectUnlockedCells="1"/>
  <mergeCells count="2">
    <mergeCell ref="A1:N1"/>
    <mergeCell ref="A2:K2"/>
  </mergeCells>
  <pageMargins left="0.43333333333333335" right="0.15763888888888888" top="0.78749999999999998" bottom="0.51180555555555551" header="0.11805555555555555" footer="0.51180555555555551"/>
  <pageSetup paperSize="9" firstPageNumber="0" orientation="landscape" horizontalDpi="300" verticalDpi="300" r:id="rId1"/>
  <headerFooter alignWithMargins="0">
    <oddHeader>&amp;C&amp;F&amp;R&amp;D /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Final standing 15</vt:lpstr>
      <vt:lpstr>Pusfināls&gt;Fināls 15</vt:lpstr>
      <vt:lpstr>Total Qualif.Results</vt:lpstr>
      <vt:lpstr>Sq.3</vt:lpstr>
      <vt:lpstr>Sq.2</vt:lpstr>
      <vt:lpstr>Sq.1</vt:lpstr>
      <vt:lpstr>'Final standing 15'!Excel_BuiltIn_Print_Area</vt:lpstr>
      <vt:lpstr>'Pusfināls&gt;Fināls 15'!Excel_BuiltIn_Print_Area</vt:lpstr>
      <vt:lpstr>'Total Qualif.Results'!Excel_BuiltIn_Print_Area</vt:lpstr>
      <vt:lpstr>'Final standing 15'!Print_Area</vt:lpstr>
      <vt:lpstr>'Pusfināls&gt;Fināls 15'!Print_Area</vt:lpstr>
      <vt:lpstr>Sq.1!Print_Area</vt:lpstr>
      <vt:lpstr>Sq.2!Print_Area</vt:lpstr>
      <vt:lpstr>Sq.3!Print_Area</vt:lpstr>
      <vt:lpstr>'Total Qualif.Results'!Print_Area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</cp:lastModifiedBy>
  <dcterms:created xsi:type="dcterms:W3CDTF">2016-02-06T07:51:30Z</dcterms:created>
  <dcterms:modified xsi:type="dcterms:W3CDTF">2016-02-07T18:27:20Z</dcterms:modified>
</cp:coreProperties>
</file>