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kuments\LBF\LBT21.08\"/>
    </mc:Choice>
  </mc:AlternateContent>
  <bookViews>
    <workbookView xWindow="0" yWindow="300" windowWidth="8700" windowHeight="6930" tabRatio="795" activeTab="1"/>
  </bookViews>
  <sheets>
    <sheet name="Finansi" sheetId="111" r:id="rId1"/>
    <sheet name="Reitings" sheetId="102" r:id="rId2"/>
    <sheet name="AMF" sheetId="112" r:id="rId3"/>
    <sheet name="1_Bowlero Meistars" sheetId="113" r:id="rId4"/>
    <sheet name="2_A-Z Meistars" sheetId="114" r:id="rId5"/>
    <sheet name="3_TOSS Meistars" sheetId="115" r:id="rId6"/>
    <sheet name="4_LABA Meistars" sheetId="116" r:id="rId7"/>
    <sheet name="5_Zelta Meistars" sheetId="117" r:id="rId8"/>
  </sheets>
  <definedNames>
    <definedName name="_xlnm._FilterDatabase" localSheetId="1" hidden="1">Reitings!$B$20:$M$38</definedName>
    <definedName name="_xlnm.Print_Titles" localSheetId="0">Finansi!$1:$2</definedName>
    <definedName name="_xlnm.Print_Titles" localSheetId="1">Reitings!$18:$20</definedName>
  </definedNames>
  <calcPr calcId="171027" iterateDelta="1E-4"/>
</workbook>
</file>

<file path=xl/calcChain.xml><?xml version="1.0" encoding="utf-8"?>
<calcChain xmlns="http://schemas.openxmlformats.org/spreadsheetml/2006/main">
  <c r="V5" i="102" l="1"/>
  <c r="V6" i="102"/>
  <c r="V7" i="102"/>
  <c r="X7" i="102"/>
  <c r="X21" i="102"/>
  <c r="V21" i="102" s="1"/>
  <c r="AA21" i="102"/>
  <c r="AA22" i="102"/>
  <c r="V22" i="102" s="1"/>
  <c r="V23" i="102"/>
  <c r="W23" i="102"/>
  <c r="U23" i="102" s="1"/>
  <c r="W24" i="102"/>
  <c r="V24" i="102" s="1"/>
  <c r="V25" i="102"/>
  <c r="Y25" i="102"/>
  <c r="U25" i="102" s="1"/>
  <c r="W26" i="102"/>
  <c r="V26" i="102" s="1"/>
  <c r="U27" i="102"/>
  <c r="V27" i="102"/>
  <c r="U28" i="102"/>
  <c r="V28" i="102"/>
  <c r="U29" i="102"/>
  <c r="V29" i="102"/>
  <c r="U30" i="102"/>
  <c r="V30" i="102"/>
  <c r="U31" i="102"/>
  <c r="V31" i="102"/>
  <c r="U32" i="102"/>
  <c r="V32" i="102"/>
  <c r="U33" i="102"/>
  <c r="V33" i="102"/>
  <c r="U26" i="102" l="1"/>
  <c r="U24" i="102"/>
  <c r="U22" i="102"/>
  <c r="U21" i="102"/>
  <c r="E38" i="102"/>
  <c r="E33" i="102" l="1"/>
  <c r="E32" i="102"/>
  <c r="E31" i="102"/>
  <c r="E29" i="102"/>
  <c r="E25" i="102"/>
  <c r="E22" i="102"/>
  <c r="E21" i="102"/>
  <c r="B28" i="117" l="1"/>
  <c r="E8" i="102"/>
  <c r="E7" i="102"/>
  <c r="E10" i="102"/>
  <c r="E9" i="102"/>
  <c r="E11" i="102"/>
  <c r="E12" i="102"/>
  <c r="E13" i="102"/>
  <c r="E14" i="102"/>
  <c r="E15" i="102"/>
  <c r="E6" i="102"/>
  <c r="E5" i="102"/>
  <c r="B32" i="117"/>
  <c r="B29" i="117"/>
  <c r="B24" i="117"/>
  <c r="B26" i="117"/>
  <c r="B17" i="117"/>
  <c r="B31" i="117"/>
  <c r="B27" i="117"/>
  <c r="B25" i="117"/>
  <c r="B21" i="117"/>
  <c r="B20" i="117"/>
  <c r="B18" i="117"/>
  <c r="B30" i="117"/>
  <c r="B19" i="117"/>
  <c r="B23" i="117"/>
  <c r="B22" i="117"/>
  <c r="B14" i="117"/>
  <c r="B16" i="117"/>
  <c r="B12" i="117"/>
  <c r="B15" i="117"/>
  <c r="B13" i="117"/>
  <c r="B8" i="117"/>
  <c r="B9" i="117"/>
  <c r="B7" i="117"/>
  <c r="B5" i="117"/>
  <c r="B6" i="117"/>
  <c r="F52" i="102" l="1"/>
  <c r="F56" i="102"/>
  <c r="F57" i="102"/>
  <c r="F58" i="102"/>
  <c r="F59" i="102"/>
  <c r="F60" i="102"/>
  <c r="F61" i="102"/>
  <c r="F62" i="102"/>
  <c r="F63" i="102"/>
  <c r="B48" i="116"/>
  <c r="B50" i="116"/>
  <c r="B49" i="116"/>
  <c r="B34" i="116"/>
  <c r="B45" i="116"/>
  <c r="B46" i="116"/>
  <c r="B47" i="116"/>
  <c r="B35" i="116"/>
  <c r="B36" i="116"/>
  <c r="B38" i="116"/>
  <c r="B37" i="116"/>
  <c r="B40" i="116"/>
  <c r="B41" i="116"/>
  <c r="B42" i="116"/>
  <c r="F16" i="102"/>
  <c r="F13" i="102"/>
  <c r="F15" i="102"/>
  <c r="B8" i="116"/>
  <c r="B9" i="116"/>
  <c r="B11" i="116"/>
  <c r="B12" i="116"/>
  <c r="B13" i="116"/>
  <c r="B33" i="116"/>
  <c r="B31" i="116"/>
  <c r="B43" i="116"/>
  <c r="B19" i="116"/>
  <c r="B32" i="116"/>
  <c r="B23" i="116"/>
  <c r="B29" i="116"/>
  <c r="B17" i="116"/>
  <c r="B30" i="116"/>
  <c r="B24" i="116"/>
  <c r="B18" i="116"/>
  <c r="B39" i="116"/>
  <c r="B21" i="116"/>
  <c r="B26" i="116"/>
  <c r="B44" i="116"/>
  <c r="B28" i="116"/>
  <c r="B25" i="116"/>
  <c r="B22" i="116"/>
  <c r="B27" i="116"/>
  <c r="B20" i="116"/>
  <c r="B16" i="116"/>
  <c r="B10" i="116"/>
  <c r="B7" i="116"/>
  <c r="B5" i="116"/>
  <c r="B6" i="116"/>
  <c r="F46" i="102" l="1"/>
  <c r="I6" i="111"/>
  <c r="I7" i="111"/>
  <c r="I8" i="111"/>
  <c r="B28" i="115"/>
  <c r="B27" i="115"/>
  <c r="B25" i="115"/>
  <c r="B31" i="115"/>
  <c r="B13" i="115"/>
  <c r="B29" i="115"/>
  <c r="B30" i="115"/>
  <c r="B20" i="115"/>
  <c r="B16" i="115"/>
  <c r="B19" i="115"/>
  <c r="B21" i="115"/>
  <c r="B17" i="115"/>
  <c r="B26" i="115"/>
  <c r="B18" i="115"/>
  <c r="B23" i="115"/>
  <c r="B15" i="115"/>
  <c r="B14" i="115"/>
  <c r="B22" i="115"/>
  <c r="B12" i="115"/>
  <c r="B24" i="115"/>
  <c r="B11" i="115"/>
  <c r="B7" i="115"/>
  <c r="B6" i="115"/>
  <c r="B8" i="115"/>
  <c r="B5" i="115"/>
  <c r="F11" i="102" l="1"/>
  <c r="F10" i="102"/>
  <c r="F14" i="102"/>
  <c r="F50" i="102" l="1"/>
  <c r="F49" i="102"/>
  <c r="B29" i="114"/>
  <c r="B30" i="114"/>
  <c r="B33" i="114"/>
  <c r="B28" i="114"/>
  <c r="B23" i="114"/>
  <c r="B22" i="114"/>
  <c r="B31" i="114"/>
  <c r="B27" i="114"/>
  <c r="B34" i="114"/>
  <c r="B21" i="114"/>
  <c r="B20" i="114"/>
  <c r="B25" i="114"/>
  <c r="B17" i="114"/>
  <c r="B24" i="114"/>
  <c r="B19" i="114"/>
  <c r="B15" i="114"/>
  <c r="B32" i="114"/>
  <c r="B18" i="114"/>
  <c r="B26" i="114"/>
  <c r="B16" i="114"/>
  <c r="B14" i="114"/>
  <c r="B13" i="114"/>
  <c r="B6" i="114"/>
  <c r="B8" i="114"/>
  <c r="B7" i="114"/>
  <c r="B10" i="114"/>
  <c r="B9" i="114"/>
  <c r="B5" i="114"/>
  <c r="I5" i="111"/>
  <c r="J5" i="111"/>
  <c r="I4" i="111" l="1"/>
  <c r="F42" i="102"/>
  <c r="F47" i="102"/>
  <c r="F55" i="102"/>
  <c r="F34" i="102"/>
  <c r="F54" i="102"/>
  <c r="F45" i="102"/>
  <c r="B30" i="113"/>
  <c r="F9" i="102"/>
  <c r="F6" i="102"/>
  <c r="B9" i="113"/>
  <c r="B29" i="113"/>
  <c r="B32" i="113"/>
  <c r="B33" i="113"/>
  <c r="B18" i="113"/>
  <c r="B28" i="113"/>
  <c r="B23" i="113"/>
  <c r="B27" i="113"/>
  <c r="B16" i="113"/>
  <c r="B25" i="113"/>
  <c r="B31" i="113"/>
  <c r="B34" i="113"/>
  <c r="B19" i="113"/>
  <c r="B22" i="113"/>
  <c r="B21" i="113"/>
  <c r="B15" i="113"/>
  <c r="B24" i="113"/>
  <c r="B14" i="113"/>
  <c r="B17" i="113"/>
  <c r="B13" i="113"/>
  <c r="B26" i="113"/>
  <c r="B20" i="113"/>
  <c r="B8" i="113"/>
  <c r="B7" i="113"/>
  <c r="B6" i="113"/>
  <c r="B10" i="113"/>
  <c r="B5" i="113"/>
  <c r="K5" i="111" l="1"/>
  <c r="J6" i="111"/>
  <c r="J7" i="111"/>
  <c r="K7" i="111" s="1"/>
  <c r="J8" i="111"/>
  <c r="K8" i="111" s="1"/>
  <c r="N8" i="111" s="1"/>
  <c r="J4" i="111"/>
  <c r="E5" i="111"/>
  <c r="E6" i="111"/>
  <c r="E7" i="111"/>
  <c r="E8" i="111"/>
  <c r="E4" i="111"/>
  <c r="H5" i="111"/>
  <c r="H6" i="111"/>
  <c r="K6" i="111" s="1"/>
  <c r="H7" i="111"/>
  <c r="H8" i="111"/>
  <c r="H4" i="111"/>
  <c r="K4" i="111" s="1"/>
  <c r="N4" i="111" s="1"/>
  <c r="F40" i="102"/>
  <c r="F43" i="102"/>
  <c r="F37" i="102"/>
  <c r="F44" i="102"/>
  <c r="F27" i="102"/>
  <c r="F53" i="102"/>
  <c r="F12" i="102"/>
  <c r="B23" i="112"/>
  <c r="B25" i="112"/>
  <c r="B12" i="112"/>
  <c r="B21" i="112"/>
  <c r="B29" i="112"/>
  <c r="B30" i="112"/>
  <c r="B31" i="112"/>
  <c r="B33" i="112"/>
  <c r="B34" i="112"/>
  <c r="B24" i="112"/>
  <c r="B9" i="112"/>
  <c r="M7" i="111" l="1"/>
  <c r="M8" i="111"/>
  <c r="L8" i="111"/>
  <c r="L5" i="111"/>
  <c r="M5" i="111"/>
  <c r="N5" i="111"/>
  <c r="L6" i="111"/>
  <c r="M6" i="111"/>
  <c r="N6" i="111"/>
  <c r="L4" i="111"/>
  <c r="F26" i="102"/>
  <c r="N9" i="111" l="1"/>
  <c r="L9" i="111"/>
  <c r="F38" i="102"/>
  <c r="B35" i="112"/>
  <c r="B14" i="112"/>
  <c r="B16" i="112"/>
  <c r="B27" i="112"/>
  <c r="B32" i="112"/>
  <c r="B17" i="112"/>
  <c r="B15" i="112"/>
  <c r="B20" i="112"/>
  <c r="B18" i="112"/>
  <c r="B19" i="112"/>
  <c r="B22" i="112"/>
  <c r="B28" i="112"/>
  <c r="B26" i="112"/>
  <c r="B13" i="112"/>
  <c r="B36" i="112"/>
  <c r="B5" i="112"/>
  <c r="B8" i="112"/>
  <c r="B6" i="112"/>
  <c r="B7" i="112"/>
  <c r="M4" i="111" l="1"/>
  <c r="M9" i="111" s="1"/>
  <c r="C9" i="111"/>
  <c r="D9" i="111"/>
  <c r="E9" i="111"/>
  <c r="F9" i="111"/>
  <c r="G9" i="111"/>
  <c r="H9" i="111"/>
  <c r="I9" i="111"/>
  <c r="J9" i="111"/>
  <c r="F5" i="102"/>
  <c r="F7" i="102"/>
  <c r="F8" i="102"/>
  <c r="F35" i="102"/>
  <c r="F28" i="102"/>
  <c r="F21" i="102"/>
  <c r="F32" i="102"/>
  <c r="F51" i="102"/>
  <c r="F23" i="102"/>
  <c r="F31" i="102"/>
  <c r="F48" i="102"/>
  <c r="F41" i="102"/>
  <c r="F29" i="102"/>
  <c r="F39" i="102"/>
  <c r="F30" i="102"/>
  <c r="F33" i="102"/>
  <c r="F36" i="102"/>
  <c r="F25" i="102"/>
  <c r="F22" i="102"/>
  <c r="F24" i="102"/>
  <c r="K9" i="111" l="1"/>
</calcChain>
</file>

<file path=xl/sharedStrings.xml><?xml version="1.0" encoding="utf-8"?>
<sst xmlns="http://schemas.openxmlformats.org/spreadsheetml/2006/main" count="942" uniqueCount="165">
  <si>
    <t>03</t>
  </si>
  <si>
    <t>04</t>
  </si>
  <si>
    <t>05</t>
  </si>
  <si>
    <t>01</t>
  </si>
  <si>
    <t>02</t>
  </si>
  <si>
    <t>P</t>
  </si>
  <si>
    <t>A-Z Boulings</t>
  </si>
  <si>
    <t>Ten Pin</t>
  </si>
  <si>
    <t>Zelta Prizma</t>
  </si>
  <si>
    <t>Klubs</t>
  </si>
  <si>
    <t>Artūrs</t>
  </si>
  <si>
    <t>Julians</t>
  </si>
  <si>
    <t>Andis</t>
  </si>
  <si>
    <t>Māris</t>
  </si>
  <si>
    <t>Janis</t>
  </si>
  <si>
    <t>Jurijs</t>
  </si>
  <si>
    <t>Ļevikins</t>
  </si>
  <si>
    <t>Visockis</t>
  </si>
  <si>
    <t>Eisaks</t>
  </si>
  <si>
    <t>Raimonds</t>
  </si>
  <si>
    <t>Cimdiņš</t>
  </si>
  <si>
    <t>Pēteris</t>
  </si>
  <si>
    <t>Zemītis</t>
  </si>
  <si>
    <t>Vinters</t>
  </si>
  <si>
    <t>Zeidmanis</t>
  </si>
  <si>
    <t>Zalītis</t>
  </si>
  <si>
    <t>Haralds</t>
  </si>
  <si>
    <t>Dmitrijs</t>
  </si>
  <si>
    <t>Ivars</t>
  </si>
  <si>
    <t>Vārds</t>
  </si>
  <si>
    <t>Kungi</t>
  </si>
  <si>
    <t>Dāmas</t>
  </si>
  <si>
    <t>Uzvārds</t>
  </si>
  <si>
    <t>Fināl punkti</t>
  </si>
  <si>
    <t>Kvalif. punkti</t>
  </si>
  <si>
    <t>Poz.</t>
  </si>
  <si>
    <t>Kop.</t>
  </si>
  <si>
    <t>Marija</t>
  </si>
  <si>
    <t>Tkačenko</t>
  </si>
  <si>
    <t>TenPin</t>
  </si>
  <si>
    <t>Elizabete</t>
  </si>
  <si>
    <t>Edmunds</t>
  </si>
  <si>
    <t>Jansons</t>
  </si>
  <si>
    <t>Jānis</t>
  </si>
  <si>
    <t>Dārziņš</t>
  </si>
  <si>
    <t>Nikolajs</t>
  </si>
  <si>
    <t>5 best</t>
  </si>
  <si>
    <t>sp. Kungi</t>
  </si>
  <si>
    <t>sp. Dāmas</t>
  </si>
  <si>
    <t>sp. kopa</t>
  </si>
  <si>
    <t>R1</t>
  </si>
  <si>
    <t>R2</t>
  </si>
  <si>
    <t>R3</t>
  </si>
  <si>
    <t>R4</t>
  </si>
  <si>
    <t>R5</t>
  </si>
  <si>
    <t>kopa</t>
  </si>
  <si>
    <t>Sproģis</t>
  </si>
  <si>
    <t>Dzalbs</t>
  </si>
  <si>
    <t>DM</t>
  </si>
  <si>
    <t>iemaksas  Kungi</t>
  </si>
  <si>
    <t>iemaksas Dāmas</t>
  </si>
  <si>
    <t>kopā iemaksas</t>
  </si>
  <si>
    <t>Balvu fonds</t>
  </si>
  <si>
    <t>Organizātoriem</t>
  </si>
  <si>
    <t xml:space="preserve">Atlase uz AMF Pasaules kausu  / Toss boulings, Rīga </t>
  </si>
  <si>
    <t>Veronika</t>
  </si>
  <si>
    <t>Hudjakova</t>
  </si>
  <si>
    <t xml:space="preserve">Arvils </t>
  </si>
  <si>
    <t>AMF</t>
  </si>
  <si>
    <t>Ovčiņņikovs</t>
  </si>
  <si>
    <t>Gorina</t>
  </si>
  <si>
    <t>Reina</t>
  </si>
  <si>
    <t>Smikarsta</t>
  </si>
  <si>
    <t>LABA</t>
  </si>
  <si>
    <t>LMS</t>
  </si>
  <si>
    <r>
      <t>LBT 2015.-2016. STOP 01</t>
    </r>
    <r>
      <rPr>
        <sz val="12"/>
        <rFont val="Verdana"/>
        <family val="2"/>
        <charset val="204"/>
      </rPr>
      <t xml:space="preserve">  </t>
    </r>
  </si>
  <si>
    <t>Kop. Punkti</t>
  </si>
  <si>
    <t>Tatjana</t>
  </si>
  <si>
    <t>Kožemjakina</t>
  </si>
  <si>
    <t>Volodko</t>
  </si>
  <si>
    <t>Perepjolkins</t>
  </si>
  <si>
    <t>Daniels</t>
  </si>
  <si>
    <t>Vēzis</t>
  </si>
  <si>
    <t>Mārtiņš</t>
  </si>
  <si>
    <t>Vilnis</t>
  </si>
  <si>
    <t>Ints</t>
  </si>
  <si>
    <t>Krievkalns</t>
  </si>
  <si>
    <t>Dumcevs</t>
  </si>
  <si>
    <t>Artemijs</t>
  </si>
  <si>
    <t>Hudjakovs</t>
  </si>
  <si>
    <t>Toms</t>
  </si>
  <si>
    <t>Pultraks</t>
  </si>
  <si>
    <t>Dukurs</t>
  </si>
  <si>
    <t>Vladimirs</t>
  </si>
  <si>
    <t>Pribilevs</t>
  </si>
  <si>
    <t>-</t>
  </si>
  <si>
    <t>Grand Fināls</t>
  </si>
  <si>
    <t>Finanšu atskaite LBT 15/16</t>
  </si>
  <si>
    <t>Kopā maiņas dāmas</t>
  </si>
  <si>
    <t>Kopā maiņas kungi</t>
  </si>
  <si>
    <t>Kopā maiņas</t>
  </si>
  <si>
    <t>Organizātora pienākumos ietilpst celiņu ar uzklāto eļļu un tiesneša nodrošināšana, kausu izgatavošana, papildus balvu pasniegšana, ka arī papildus maksājumu (Reitinga, statistikas, Average Book) veikšana atbilstoši LBT Reglamentam</t>
  </si>
  <si>
    <t xml:space="preserve"> Juniori</t>
  </si>
  <si>
    <t xml:space="preserve">  Dāmas </t>
  </si>
  <si>
    <t xml:space="preserve"> Kungi </t>
  </si>
  <si>
    <t>Seniori</t>
  </si>
  <si>
    <t>Zālītis</t>
  </si>
  <si>
    <t xml:space="preserve"> Latvijas Boulinga Tūres Reitings 2015.-2016. </t>
  </si>
  <si>
    <r>
      <t>LBT 2015.-2016. STOP 02</t>
    </r>
    <r>
      <rPr>
        <sz val="12"/>
        <rFont val="Verdana"/>
        <family val="2"/>
        <charset val="204"/>
      </rPr>
      <t xml:space="preserve"> </t>
    </r>
  </si>
  <si>
    <t>Bowlero Meistars</t>
  </si>
  <si>
    <t>Teļnova</t>
  </si>
  <si>
    <t>Jeļena</t>
  </si>
  <si>
    <t>Šorohova</t>
  </si>
  <si>
    <t>Edgars</t>
  </si>
  <si>
    <t>Poišs</t>
  </si>
  <si>
    <t>Štokmanis</t>
  </si>
  <si>
    <t>Aleksis</t>
  </si>
  <si>
    <t>Kaļinins</t>
  </si>
  <si>
    <t>Andrejs</t>
  </si>
  <si>
    <t>Zilgalvis</t>
  </si>
  <si>
    <t>Dolgovs</t>
  </si>
  <si>
    <t>Čebotarjovs</t>
  </si>
  <si>
    <t>Pribiļevs</t>
  </si>
  <si>
    <t>LBT 2015.-2016. STOP 03</t>
  </si>
  <si>
    <t>Karina</t>
  </si>
  <si>
    <t>Petrova</t>
  </si>
  <si>
    <t>Bistrova</t>
  </si>
  <si>
    <t>Ļaksa</t>
  </si>
  <si>
    <t>Maksims</t>
  </si>
  <si>
    <t>Gerasimenko</t>
  </si>
  <si>
    <t xml:space="preserve">Vladimirs </t>
  </si>
  <si>
    <t>Lagunovs</t>
  </si>
  <si>
    <t>LBT 2015.-2016. STOP 04</t>
  </si>
  <si>
    <t>LABA Meistars</t>
  </si>
  <si>
    <t>TOSS Meistars</t>
  </si>
  <si>
    <t>A-Z Boulings Meistars</t>
  </si>
  <si>
    <t>Dace</t>
  </si>
  <si>
    <t>Anspaks</t>
  </si>
  <si>
    <t>Linda</t>
  </si>
  <si>
    <t>Tomsone</t>
  </si>
  <si>
    <t>Olga</t>
  </si>
  <si>
    <t>Morozova</t>
  </si>
  <si>
    <t>Karīna</t>
  </si>
  <si>
    <t>Gints</t>
  </si>
  <si>
    <t>Aksiks</t>
  </si>
  <si>
    <t>Arvils</t>
  </si>
  <si>
    <t>Valdis</t>
  </si>
  <si>
    <t>Skudra</t>
  </si>
  <si>
    <t>Aleksejs</t>
  </si>
  <si>
    <t>Jeļisejevs</t>
  </si>
  <si>
    <t xml:space="preserve">Jānis </t>
  </si>
  <si>
    <t>Sergejs</t>
  </si>
  <si>
    <t>Ļeonovs</t>
  </si>
  <si>
    <t>Aleksandrs</t>
  </si>
  <si>
    <t>Komars</t>
  </si>
  <si>
    <t>Aivars</t>
  </si>
  <si>
    <t>Dolģis</t>
  </si>
  <si>
    <t>Vitālijs</t>
  </si>
  <si>
    <t>Litvins</t>
  </si>
  <si>
    <t>Armands</t>
  </si>
  <si>
    <t>Ščuckis-Romislavs</t>
  </si>
  <si>
    <t>Eduards</t>
  </si>
  <si>
    <t>Kobiļuks</t>
  </si>
  <si>
    <t>LBT 2015.-2016. STOP 05</t>
  </si>
  <si>
    <t>Zelta Meistars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</si>
</sst>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6" x14ac:knownFonts="1">
    <font>
      <sz val="10"/>
      <name val="Arial"/>
    </font>
    <font>
      <sz val="10"/>
      <name val="Arial"/>
      <family val="2"/>
      <charset val="186"/>
    </font>
    <font>
      <sz val="8.5"/>
      <name val="Tms Rmn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b/>
      <sz val="20"/>
      <name val="Verdan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4"/>
      <name val="Tahoma"/>
      <family val="2"/>
      <charset val="204"/>
    </font>
    <font>
      <sz val="8"/>
      <name val="Verdana"/>
      <family val="2"/>
    </font>
    <font>
      <b/>
      <sz val="8"/>
      <name val="Verdana"/>
      <family val="2"/>
    </font>
    <font>
      <sz val="14"/>
      <name val="Tahoma"/>
      <family val="2"/>
      <charset val="204"/>
    </font>
    <font>
      <sz val="10"/>
      <color indexed="8"/>
      <name val="Verdana"/>
      <family val="2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7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rgb="FFFF0000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" fillId="22" borderId="7" applyNumberFormat="0" applyFont="0" applyAlignment="0" applyProtection="0"/>
    <xf numFmtId="0" fontId="10" fillId="20" borderId="8" applyNumberFormat="0" applyAlignment="0" applyProtection="0"/>
    <xf numFmtId="0" fontId="3" fillId="0" borderId="0">
      <alignment vertical="top"/>
    </xf>
    <xf numFmtId="0" fontId="2" fillId="0" borderId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>
      <alignment vertical="center"/>
    </xf>
  </cellStyleXfs>
  <cellXfs count="249"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19" fillId="0" borderId="0" xfId="0" applyFont="1" applyAlignment="1"/>
    <xf numFmtId="0" fontId="20" fillId="0" borderId="9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20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Alignment="1">
      <alignment horizontal="left"/>
    </xf>
    <xf numFmtId="0" fontId="31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indent="1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30" fillId="0" borderId="0" xfId="0" applyFont="1" applyAlignment="1">
      <alignment horizontal="center" vertical="center"/>
    </xf>
    <xf numFmtId="0" fontId="32" fillId="0" borderId="0" xfId="0" applyFont="1" applyAlignment="1"/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19" fillId="0" borderId="0" xfId="0" applyFont="1" applyFill="1" applyAlignment="1">
      <alignment horizontal="left" vertical="center" indent="1"/>
    </xf>
    <xf numFmtId="0" fontId="31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left" vertical="center" indent="1"/>
    </xf>
    <xf numFmtId="0" fontId="30" fillId="0" borderId="0" xfId="0" applyFont="1" applyFill="1" applyAlignment="1">
      <alignment horizontal="left" vertical="center" indent="1"/>
    </xf>
    <xf numFmtId="0" fontId="0" fillId="0" borderId="0" xfId="0" applyBorder="1" applyAlignment="1"/>
    <xf numFmtId="0" fontId="19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6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 indent="1"/>
    </xf>
    <xf numFmtId="164" fontId="26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 vertical="top"/>
    </xf>
    <xf numFmtId="0" fontId="19" fillId="0" borderId="0" xfId="0" applyFont="1" applyAlignment="1">
      <alignment wrapText="1"/>
    </xf>
    <xf numFmtId="0" fontId="36" fillId="0" borderId="41" xfId="0" applyFont="1" applyBorder="1" applyAlignment="1">
      <alignment horizontal="center"/>
    </xf>
    <xf numFmtId="0" fontId="36" fillId="25" borderId="9" xfId="0" applyFont="1" applyFill="1" applyBorder="1" applyAlignment="1">
      <alignment horizontal="center"/>
    </xf>
    <xf numFmtId="0" fontId="36" fillId="25" borderId="9" xfId="0" applyFont="1" applyFill="1" applyBorder="1" applyAlignment="1"/>
    <xf numFmtId="0" fontId="36" fillId="25" borderId="25" xfId="0" applyFont="1" applyFill="1" applyBorder="1" applyAlignment="1"/>
    <xf numFmtId="0" fontId="36" fillId="0" borderId="50" xfId="0" applyFont="1" applyBorder="1" applyAlignment="1">
      <alignment horizontal="center"/>
    </xf>
    <xf numFmtId="0" fontId="36" fillId="25" borderId="11" xfId="0" applyFont="1" applyFill="1" applyBorder="1" applyAlignment="1">
      <alignment horizontal="center"/>
    </xf>
    <xf numFmtId="0" fontId="36" fillId="25" borderId="11" xfId="0" applyFont="1" applyFill="1" applyBorder="1" applyAlignment="1"/>
    <xf numFmtId="0" fontId="36" fillId="25" borderId="26" xfId="0" applyFont="1" applyFill="1" applyBorder="1" applyAlignment="1"/>
    <xf numFmtId="0" fontId="36" fillId="0" borderId="42" xfId="0" applyFont="1" applyBorder="1" applyAlignment="1">
      <alignment horizontal="center"/>
    </xf>
    <xf numFmtId="0" fontId="36" fillId="25" borderId="32" xfId="0" applyFont="1" applyFill="1" applyBorder="1" applyAlignment="1">
      <alignment horizontal="center"/>
    </xf>
    <xf numFmtId="0" fontId="36" fillId="25" borderId="32" xfId="0" applyFont="1" applyFill="1" applyBorder="1" applyAlignment="1">
      <alignment horizontal="right"/>
    </xf>
    <xf numFmtId="0" fontId="36" fillId="0" borderId="32" xfId="0" applyFont="1" applyFill="1" applyBorder="1" applyAlignment="1">
      <alignment horizontal="right"/>
    </xf>
    <xf numFmtId="0" fontId="36" fillId="0" borderId="9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36" fillId="0" borderId="56" xfId="0" applyFont="1" applyFill="1" applyBorder="1" applyAlignment="1">
      <alignment horizontal="right"/>
    </xf>
    <xf numFmtId="0" fontId="36" fillId="25" borderId="16" xfId="0" applyFont="1" applyFill="1" applyBorder="1" applyAlignment="1"/>
    <xf numFmtId="0" fontId="36" fillId="25" borderId="17" xfId="0" applyFont="1" applyFill="1" applyBorder="1" applyAlignment="1"/>
    <xf numFmtId="0" fontId="36" fillId="25" borderId="63" xfId="0" applyFont="1" applyFill="1" applyBorder="1" applyAlignment="1">
      <alignment horizontal="right"/>
    </xf>
    <xf numFmtId="0" fontId="36" fillId="25" borderId="14" xfId="0" applyFont="1" applyFill="1" applyBorder="1" applyAlignment="1"/>
    <xf numFmtId="0" fontId="36" fillId="25" borderId="18" xfId="0" applyFont="1" applyFill="1" applyBorder="1" applyAlignment="1"/>
    <xf numFmtId="0" fontId="36" fillId="0" borderId="62" xfId="0" applyFont="1" applyFill="1" applyBorder="1" applyAlignment="1">
      <alignment horizontal="right"/>
    </xf>
    <xf numFmtId="0" fontId="36" fillId="26" borderId="20" xfId="0" applyFont="1" applyFill="1" applyBorder="1" applyAlignment="1"/>
    <xf numFmtId="0" fontId="36" fillId="26" borderId="12" xfId="0" applyFont="1" applyFill="1" applyBorder="1" applyAlignment="1"/>
    <xf numFmtId="0" fontId="36" fillId="26" borderId="64" xfId="0" applyFont="1" applyFill="1" applyBorder="1" applyAlignment="1">
      <alignment horizontal="right"/>
    </xf>
    <xf numFmtId="0" fontId="36" fillId="0" borderId="46" xfId="0" applyFont="1" applyBorder="1" applyAlignment="1">
      <alignment wrapText="1"/>
    </xf>
    <xf numFmtId="0" fontId="36" fillId="0" borderId="27" xfId="0" applyFont="1" applyBorder="1" applyAlignment="1">
      <alignment horizontal="center" vertical="center" wrapText="1"/>
    </xf>
    <xf numFmtId="0" fontId="36" fillId="25" borderId="27" xfId="0" applyFont="1" applyFill="1" applyBorder="1" applyAlignment="1">
      <alignment horizontal="center" vertical="top" wrapText="1"/>
    </xf>
    <xf numFmtId="0" fontId="36" fillId="25" borderId="47" xfId="0" applyFont="1" applyFill="1" applyBorder="1" applyAlignment="1">
      <alignment horizontal="center" vertical="top" wrapText="1"/>
    </xf>
    <xf numFmtId="0" fontId="36" fillId="26" borderId="36" xfId="0" applyFont="1" applyFill="1" applyBorder="1" applyAlignment="1">
      <alignment horizontal="center" vertical="top" wrapText="1"/>
    </xf>
    <xf numFmtId="0" fontId="36" fillId="25" borderId="48" xfId="0" applyFont="1" applyFill="1" applyBorder="1" applyAlignment="1">
      <alignment horizontal="center" vertical="center" wrapText="1"/>
    </xf>
    <xf numFmtId="0" fontId="36" fillId="25" borderId="27" xfId="0" applyFont="1" applyFill="1" applyBorder="1" applyAlignment="1">
      <alignment horizontal="center" vertical="center" wrapText="1"/>
    </xf>
    <xf numFmtId="9" fontId="36" fillId="25" borderId="49" xfId="0" applyNumberFormat="1" applyFont="1" applyFill="1" applyBorder="1" applyAlignment="1">
      <alignment horizontal="center" vertical="center" wrapText="1"/>
    </xf>
    <xf numFmtId="0" fontId="39" fillId="24" borderId="46" xfId="0" applyFont="1" applyFill="1" applyBorder="1" applyAlignment="1">
      <alignment horizontal="center" vertical="center"/>
    </xf>
    <xf numFmtId="0" fontId="39" fillId="24" borderId="27" xfId="0" applyFont="1" applyFill="1" applyBorder="1" applyAlignment="1">
      <alignment horizontal="center" vertical="center"/>
    </xf>
    <xf numFmtId="0" fontId="39" fillId="24" borderId="47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36" xfId="0" applyFont="1" applyFill="1" applyBorder="1" applyAlignment="1">
      <alignment horizontal="center" vertical="center" wrapText="1"/>
    </xf>
    <xf numFmtId="49" fontId="39" fillId="24" borderId="48" xfId="0" applyNumberFormat="1" applyFont="1" applyFill="1" applyBorder="1" applyAlignment="1">
      <alignment horizontal="center" vertical="center"/>
    </xf>
    <xf numFmtId="49" fontId="39" fillId="24" borderId="27" xfId="0" applyNumberFormat="1" applyFont="1" applyFill="1" applyBorder="1" applyAlignment="1">
      <alignment horizontal="center" vertical="center"/>
    </xf>
    <xf numFmtId="49" fontId="37" fillId="24" borderId="49" xfId="0" applyNumberFormat="1" applyFont="1" applyFill="1" applyBorder="1" applyAlignment="1">
      <alignment horizontal="center" vertical="center"/>
    </xf>
    <xf numFmtId="0" fontId="39" fillId="27" borderId="38" xfId="0" applyFont="1" applyFill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1" fontId="39" fillId="23" borderId="53" xfId="0" applyNumberFormat="1" applyFont="1" applyFill="1" applyBorder="1" applyAlignment="1">
      <alignment horizontal="center" vertical="center"/>
    </xf>
    <xf numFmtId="1" fontId="37" fillId="0" borderId="30" xfId="0" applyNumberFormat="1" applyFont="1" applyBorder="1" applyAlignment="1">
      <alignment horizontal="center" vertical="center"/>
    </xf>
    <xf numFmtId="0" fontId="37" fillId="25" borderId="28" xfId="0" applyFont="1" applyFill="1" applyBorder="1" applyAlignment="1">
      <alignment horizontal="center" vertical="center"/>
    </xf>
    <xf numFmtId="2" fontId="37" fillId="25" borderId="39" xfId="0" applyNumberFormat="1" applyFont="1" applyFill="1" applyBorder="1" applyAlignment="1">
      <alignment horizontal="center" vertical="center"/>
    </xf>
    <xf numFmtId="0" fontId="39" fillId="27" borderId="40" xfId="0" applyFont="1" applyFill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1" fontId="39" fillId="23" borderId="54" xfId="0" applyNumberFormat="1" applyFont="1" applyFill="1" applyBorder="1" applyAlignment="1">
      <alignment horizontal="center" vertical="center"/>
    </xf>
    <xf numFmtId="1" fontId="37" fillId="0" borderId="20" xfId="0" applyNumberFormat="1" applyFont="1" applyBorder="1" applyAlignment="1">
      <alignment horizontal="center" vertical="center"/>
    </xf>
    <xf numFmtId="0" fontId="37" fillId="25" borderId="14" xfId="0" applyFont="1" applyFill="1" applyBorder="1" applyAlignment="1">
      <alignment horizontal="center" vertical="center"/>
    </xf>
    <xf numFmtId="0" fontId="37" fillId="25" borderId="9" xfId="0" applyFont="1" applyFill="1" applyBorder="1" applyAlignment="1">
      <alignment horizontal="center" vertical="center"/>
    </xf>
    <xf numFmtId="2" fontId="37" fillId="25" borderId="25" xfId="0" applyNumberFormat="1" applyFont="1" applyFill="1" applyBorder="1" applyAlignment="1">
      <alignment horizontal="center" vertical="center"/>
    </xf>
    <xf numFmtId="0" fontId="39" fillId="27" borderId="41" xfId="0" applyFont="1" applyFill="1" applyBorder="1" applyAlignment="1">
      <alignment horizontal="center" vertical="center"/>
    </xf>
    <xf numFmtId="0" fontId="39" fillId="25" borderId="9" xfId="0" applyFont="1" applyFill="1" applyBorder="1" applyAlignment="1">
      <alignment horizontal="center" vertical="center"/>
    </xf>
    <xf numFmtId="2" fontId="39" fillId="25" borderId="25" xfId="0" applyNumberFormat="1" applyFont="1" applyFill="1" applyBorder="1" applyAlignment="1">
      <alignment horizontal="center" vertical="center"/>
    </xf>
    <xf numFmtId="0" fontId="39" fillId="27" borderId="43" xfId="0" applyFont="1" applyFill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1" fontId="39" fillId="23" borderId="51" xfId="0" applyNumberFormat="1" applyFont="1" applyFill="1" applyBorder="1" applyAlignment="1">
      <alignment horizontal="center" vertical="center"/>
    </xf>
    <xf numFmtId="1" fontId="37" fillId="0" borderId="33" xfId="0" applyNumberFormat="1" applyFont="1" applyBorder="1" applyAlignment="1">
      <alignment horizontal="center" vertical="center"/>
    </xf>
    <xf numFmtId="0" fontId="37" fillId="25" borderId="34" xfId="0" applyFont="1" applyFill="1" applyBorder="1" applyAlignment="1">
      <alignment horizontal="center" vertical="center"/>
    </xf>
    <xf numFmtId="0" fontId="37" fillId="25" borderId="35" xfId="0" applyFont="1" applyFill="1" applyBorder="1" applyAlignment="1">
      <alignment horizontal="center" vertical="center"/>
    </xf>
    <xf numFmtId="2" fontId="37" fillId="25" borderId="44" xfId="0" applyNumberFormat="1" applyFont="1" applyFill="1" applyBorder="1" applyAlignment="1">
      <alignment horizontal="center" vertical="center"/>
    </xf>
    <xf numFmtId="0" fontId="39" fillId="28" borderId="38" xfId="0" applyFont="1" applyFill="1" applyBorder="1" applyAlignment="1">
      <alignment horizontal="center" vertical="center"/>
    </xf>
    <xf numFmtId="0" fontId="37" fillId="25" borderId="31" xfId="0" applyFont="1" applyFill="1" applyBorder="1" applyAlignment="1">
      <alignment horizontal="center" vertical="center"/>
    </xf>
    <xf numFmtId="0" fontId="39" fillId="28" borderId="40" xfId="0" applyFont="1" applyFill="1" applyBorder="1" applyAlignment="1">
      <alignment horizontal="center" vertical="center"/>
    </xf>
    <xf numFmtId="0" fontId="39" fillId="28" borderId="41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1" fontId="37" fillId="0" borderId="12" xfId="0" applyNumberFormat="1" applyFont="1" applyBorder="1" applyAlignment="1">
      <alignment horizontal="center" vertical="center"/>
    </xf>
    <xf numFmtId="0" fontId="37" fillId="25" borderId="11" xfId="0" applyFont="1" applyFill="1" applyBorder="1" applyAlignment="1">
      <alignment horizontal="center" vertical="center"/>
    </xf>
    <xf numFmtId="2" fontId="37" fillId="25" borderId="26" xfId="0" applyNumberFormat="1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1" fontId="37" fillId="0" borderId="19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9" fillId="24" borderId="27" xfId="0" applyFont="1" applyFill="1" applyBorder="1" applyAlignment="1">
      <alignment horizontal="left" vertical="center" indent="1"/>
    </xf>
    <xf numFmtId="0" fontId="39" fillId="24" borderId="47" xfId="0" applyFont="1" applyFill="1" applyBorder="1" applyAlignment="1">
      <alignment horizontal="left" vertical="center" indent="1"/>
    </xf>
    <xf numFmtId="49" fontId="37" fillId="24" borderId="27" xfId="0" applyNumberFormat="1" applyFont="1" applyFill="1" applyBorder="1" applyAlignment="1">
      <alignment horizontal="center" vertical="center"/>
    </xf>
    <xf numFmtId="1" fontId="39" fillId="23" borderId="19" xfId="0" applyNumberFormat="1" applyFont="1" applyFill="1" applyBorder="1" applyAlignment="1">
      <alignment horizontal="center" vertical="center"/>
    </xf>
    <xf numFmtId="2" fontId="37" fillId="0" borderId="45" xfId="0" applyNumberFormat="1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1" fontId="39" fillId="23" borderId="20" xfId="0" applyNumberFormat="1" applyFont="1" applyFill="1" applyBorder="1" applyAlignment="1">
      <alignment horizontal="center" vertical="center"/>
    </xf>
    <xf numFmtId="2" fontId="37" fillId="0" borderId="25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 indent="1"/>
    </xf>
    <xf numFmtId="0" fontId="37" fillId="0" borderId="0" xfId="0" applyFont="1" applyFill="1" applyBorder="1" applyAlignment="1">
      <alignment horizontal="left" vertical="center"/>
    </xf>
    <xf numFmtId="1" fontId="39" fillId="0" borderId="0" xfId="0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2" fontId="37" fillId="0" borderId="0" xfId="0" applyNumberFormat="1" applyFont="1" applyFill="1" applyBorder="1" applyAlignment="1">
      <alignment horizontal="center" vertical="center"/>
    </xf>
    <xf numFmtId="0" fontId="44" fillId="25" borderId="31" xfId="0" applyFont="1" applyFill="1" applyBorder="1" applyAlignment="1">
      <alignment horizontal="center" vertical="center"/>
    </xf>
    <xf numFmtId="0" fontId="44" fillId="25" borderId="14" xfId="0" applyFont="1" applyFill="1" applyBorder="1" applyAlignment="1">
      <alignment horizontal="center" vertical="center"/>
    </xf>
    <xf numFmtId="0" fontId="39" fillId="24" borderId="57" xfId="0" applyFont="1" applyFill="1" applyBorder="1" applyAlignment="1">
      <alignment horizontal="center" vertical="center"/>
    </xf>
    <xf numFmtId="0" fontId="39" fillId="24" borderId="52" xfId="0" applyFont="1" applyFill="1" applyBorder="1" applyAlignment="1">
      <alignment horizontal="center" vertical="center" wrapText="1"/>
    </xf>
    <xf numFmtId="49" fontId="39" fillId="24" borderId="61" xfId="0" applyNumberFormat="1" applyFont="1" applyFill="1" applyBorder="1" applyAlignment="1">
      <alignment horizontal="center" vertical="center"/>
    </xf>
    <xf numFmtId="49" fontId="39" fillId="24" borderId="58" xfId="0" applyNumberFormat="1" applyFont="1" applyFill="1" applyBorder="1" applyAlignment="1">
      <alignment horizontal="center" vertical="center"/>
    </xf>
    <xf numFmtId="49" fontId="37" fillId="24" borderId="59" xfId="0" applyNumberFormat="1" applyFont="1" applyFill="1" applyBorder="1" applyAlignment="1">
      <alignment horizontal="center" vertical="center"/>
    </xf>
    <xf numFmtId="0" fontId="39" fillId="27" borderId="53" xfId="0" applyFont="1" applyFill="1" applyBorder="1" applyAlignment="1">
      <alignment horizontal="center" vertical="center"/>
    </xf>
    <xf numFmtId="0" fontId="39" fillId="27" borderId="54" xfId="0" applyFont="1" applyFill="1" applyBorder="1" applyAlignment="1">
      <alignment horizontal="center" vertical="center"/>
    </xf>
    <xf numFmtId="0" fontId="39" fillId="27" borderId="55" xfId="0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9" fillId="24" borderId="58" xfId="0" applyFont="1" applyFill="1" applyBorder="1" applyAlignment="1">
      <alignment horizontal="left" vertical="center" indent="1"/>
    </xf>
    <xf numFmtId="0" fontId="39" fillId="24" borderId="65" xfId="0" applyFont="1" applyFill="1" applyBorder="1" applyAlignment="1">
      <alignment horizontal="left" vertical="center" indent="1"/>
    </xf>
    <xf numFmtId="49" fontId="37" fillId="24" borderId="58" xfId="0" applyNumberFormat="1" applyFont="1" applyFill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2" fontId="37" fillId="0" borderId="39" xfId="0" applyNumberFormat="1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2" fontId="37" fillId="0" borderId="26" xfId="0" applyNumberFormat="1" applyFont="1" applyFill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1" fontId="39" fillId="23" borderId="30" xfId="0" applyNumberFormat="1" applyFont="1" applyFill="1" applyBorder="1" applyAlignment="1">
      <alignment horizontal="center" vertical="center"/>
    </xf>
    <xf numFmtId="1" fontId="37" fillId="0" borderId="69" xfId="0" applyNumberFormat="1" applyFont="1" applyBorder="1" applyAlignment="1">
      <alignment horizontal="center" vertical="center"/>
    </xf>
    <xf numFmtId="1" fontId="37" fillId="0" borderId="70" xfId="0" applyNumberFormat="1" applyFont="1" applyBorder="1" applyAlignment="1">
      <alignment horizontal="center" vertical="center"/>
    </xf>
    <xf numFmtId="1" fontId="39" fillId="23" borderId="12" xfId="0" applyNumberFormat="1" applyFont="1" applyFill="1" applyBorder="1" applyAlignment="1">
      <alignment horizontal="center" vertical="center"/>
    </xf>
    <xf numFmtId="1" fontId="37" fillId="0" borderId="71" xfId="0" applyNumberFormat="1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2" fontId="37" fillId="0" borderId="39" xfId="0" applyNumberFormat="1" applyFont="1" applyFill="1" applyBorder="1" applyAlignment="1">
      <alignment horizontal="center" vertical="center"/>
    </xf>
    <xf numFmtId="0" fontId="39" fillId="28" borderId="50" xfId="0" applyFont="1" applyFill="1" applyBorder="1" applyAlignment="1">
      <alignment horizontal="center" vertical="center"/>
    </xf>
    <xf numFmtId="0" fontId="40" fillId="25" borderId="28" xfId="0" applyFont="1" applyFill="1" applyBorder="1" applyAlignment="1">
      <alignment horizontal="center" vertical="center"/>
    </xf>
    <xf numFmtId="2" fontId="39" fillId="25" borderId="39" xfId="0" applyNumberFormat="1" applyFont="1" applyFill="1" applyBorder="1" applyAlignment="1">
      <alignment horizontal="center" vertical="center"/>
    </xf>
    <xf numFmtId="0" fontId="36" fillId="0" borderId="38" xfId="0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6" fillId="25" borderId="28" xfId="0" applyFont="1" applyFill="1" applyBorder="1" applyAlignment="1">
      <alignment horizontal="center"/>
    </xf>
    <xf numFmtId="0" fontId="36" fillId="25" borderId="28" xfId="0" applyFont="1" applyFill="1" applyBorder="1" applyAlignment="1"/>
    <xf numFmtId="0" fontId="36" fillId="25" borderId="29" xfId="0" applyFont="1" applyFill="1" applyBorder="1" applyAlignment="1"/>
    <xf numFmtId="0" fontId="36" fillId="26" borderId="30" xfId="0" applyFont="1" applyFill="1" applyBorder="1" applyAlignment="1"/>
    <xf numFmtId="0" fontId="36" fillId="25" borderId="31" xfId="0" applyFont="1" applyFill="1" applyBorder="1" applyAlignment="1"/>
    <xf numFmtId="0" fontId="36" fillId="25" borderId="39" xfId="0" applyFont="1" applyFill="1" applyBorder="1" applyAlignment="1"/>
    <xf numFmtId="0" fontId="36" fillId="27" borderId="14" xfId="0" applyFont="1" applyFill="1" applyBorder="1" applyAlignment="1"/>
    <xf numFmtId="0" fontId="36" fillId="27" borderId="9" xfId="0" applyFont="1" applyFill="1" applyBorder="1" applyAlignment="1"/>
    <xf numFmtId="0" fontId="36" fillId="27" borderId="25" xfId="0" applyFont="1" applyFill="1" applyBorder="1" applyAlignment="1"/>
    <xf numFmtId="0" fontId="39" fillId="28" borderId="68" xfId="0" applyFont="1" applyFill="1" applyBorder="1" applyAlignment="1">
      <alignment horizontal="center" vertical="center"/>
    </xf>
    <xf numFmtId="0" fontId="39" fillId="25" borderId="30" xfId="0" applyFont="1" applyFill="1" applyBorder="1" applyAlignment="1">
      <alignment horizontal="center" vertical="center"/>
    </xf>
    <xf numFmtId="0" fontId="39" fillId="25" borderId="20" xfId="0" applyFont="1" applyFill="1" applyBorder="1" applyAlignment="1">
      <alignment horizontal="center" vertical="center"/>
    </xf>
    <xf numFmtId="0" fontId="39" fillId="25" borderId="12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2" fontId="37" fillId="0" borderId="25" xfId="0" applyNumberFormat="1" applyFont="1" applyBorder="1" applyAlignment="1">
      <alignment horizontal="center" vertical="center"/>
    </xf>
    <xf numFmtId="0" fontId="40" fillId="25" borderId="14" xfId="0" applyFont="1" applyFill="1" applyBorder="1" applyAlignment="1">
      <alignment horizontal="center" vertical="center"/>
    </xf>
    <xf numFmtId="0" fontId="44" fillId="25" borderId="9" xfId="0" applyFont="1" applyFill="1" applyBorder="1" applyAlignment="1">
      <alignment horizontal="center" vertical="center"/>
    </xf>
    <xf numFmtId="0" fontId="39" fillId="27" borderId="20" xfId="0" applyFont="1" applyFill="1" applyBorder="1" applyAlignment="1">
      <alignment horizontal="center" vertical="center"/>
    </xf>
    <xf numFmtId="0" fontId="39" fillId="27" borderId="12" xfId="0" applyFont="1" applyFill="1" applyBorder="1" applyAlignment="1">
      <alignment horizontal="center" vertical="center"/>
    </xf>
    <xf numFmtId="0" fontId="39" fillId="24" borderId="36" xfId="0" applyFont="1" applyFill="1" applyBorder="1" applyAlignment="1">
      <alignment horizontal="center" vertical="center"/>
    </xf>
    <xf numFmtId="0" fontId="39" fillId="24" borderId="48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1" fontId="40" fillId="0" borderId="0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2" fontId="42" fillId="0" borderId="0" xfId="0" applyNumberFormat="1" applyFont="1" applyFill="1" applyBorder="1" applyAlignment="1">
      <alignment horizontal="center" vertical="center"/>
    </xf>
    <xf numFmtId="0" fontId="39" fillId="27" borderId="30" xfId="0" applyFont="1" applyFill="1" applyBorder="1" applyAlignment="1">
      <alignment horizontal="center" vertical="center"/>
    </xf>
    <xf numFmtId="0" fontId="44" fillId="25" borderId="28" xfId="0" applyFont="1" applyFill="1" applyBorder="1" applyAlignment="1">
      <alignment horizontal="center" vertical="center"/>
    </xf>
    <xf numFmtId="0" fontId="44" fillId="25" borderId="18" xfId="0" applyFont="1" applyFill="1" applyBorder="1" applyAlignment="1">
      <alignment horizontal="center" vertical="center"/>
    </xf>
    <xf numFmtId="0" fontId="44" fillId="25" borderId="11" xfId="0" applyFont="1" applyFill="1" applyBorder="1" applyAlignment="1">
      <alignment horizontal="center" vertical="center"/>
    </xf>
    <xf numFmtId="2" fontId="37" fillId="0" borderId="45" xfId="0" applyNumberFormat="1" applyFont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0" fontId="39" fillId="0" borderId="50" xfId="0" applyFont="1" applyFill="1" applyBorder="1" applyAlignment="1">
      <alignment horizontal="center" vertical="center"/>
    </xf>
    <xf numFmtId="0" fontId="39" fillId="27" borderId="42" xfId="0" applyFont="1" applyFill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63" xfId="0" applyFont="1" applyBorder="1" applyAlignment="1">
      <alignment horizontal="center" vertical="center"/>
    </xf>
    <xf numFmtId="1" fontId="39" fillId="23" borderId="64" xfId="0" applyNumberFormat="1" applyFont="1" applyFill="1" applyBorder="1" applyAlignment="1">
      <alignment horizontal="center" vertical="center"/>
    </xf>
    <xf numFmtId="1" fontId="37" fillId="0" borderId="64" xfId="0" applyNumberFormat="1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2" fontId="37" fillId="0" borderId="56" xfId="0" applyNumberFormat="1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6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wrapText="1"/>
    </xf>
    <xf numFmtId="0" fontId="41" fillId="0" borderId="21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0" fillId="0" borderId="2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Linked Cell" xfId="34"/>
    <cellStyle name="Normal" xfId="0" builtinId="0"/>
    <cellStyle name="Note" xfId="35"/>
    <cellStyle name="Output" xfId="36"/>
    <cellStyle name="Standaard_Ranking Form EBT 2007 Stop 2" xfId="37"/>
    <cellStyle name="Standard_GPZH-2001" xfId="38"/>
    <cellStyle name="Title" xfId="39"/>
    <cellStyle name="Warning Text" xfId="40"/>
    <cellStyle name="Обычный 2" xfId="41"/>
  </cellStyles>
  <dxfs count="6"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N608"/>
  <sheetViews>
    <sheetView workbookViewId="0">
      <selection activeCell="M9" sqref="M9"/>
    </sheetView>
  </sheetViews>
  <sheetFormatPr defaultRowHeight="12.75" x14ac:dyDescent="0.2"/>
  <cols>
    <col min="1" max="1" width="5.7109375" style="2" bestFit="1" customWidth="1"/>
    <col min="2" max="2" width="5.7109375" style="2" customWidth="1"/>
    <col min="3" max="5" width="7" style="2" customWidth="1"/>
    <col min="6" max="7" width="9.28515625" style="2" customWidth="1"/>
    <col min="8" max="8" width="8.5703125" style="2" customWidth="1"/>
    <col min="9" max="11" width="9.5703125" style="2" customWidth="1"/>
    <col min="12" max="12" width="9.140625" style="2"/>
    <col min="13" max="13" width="17" style="2" customWidth="1"/>
    <col min="14" max="16384" width="9.140625" style="2"/>
  </cols>
  <sheetData>
    <row r="1" spans="1:14" ht="24.95" customHeight="1" thickBot="1" x14ac:dyDescent="0.25">
      <c r="A1" s="235" t="s">
        <v>97</v>
      </c>
      <c r="B1" s="236"/>
      <c r="C1" s="236"/>
      <c r="D1" s="236"/>
      <c r="E1" s="236"/>
      <c r="F1" s="236"/>
      <c r="G1" s="236"/>
      <c r="H1" s="236"/>
      <c r="I1" s="236"/>
    </row>
    <row r="2" spans="1:14" ht="13.5" customHeight="1" thickBot="1" x14ac:dyDescent="0.25">
      <c r="A2" s="231"/>
      <c r="B2" s="231"/>
      <c r="C2" s="232"/>
      <c r="D2" s="232"/>
      <c r="E2" s="232"/>
      <c r="F2" s="232"/>
      <c r="G2" s="233"/>
      <c r="H2" s="233"/>
      <c r="I2" s="31"/>
      <c r="L2" s="234"/>
      <c r="M2" s="234"/>
      <c r="N2" s="234"/>
    </row>
    <row r="3" spans="1:14" s="50" customFormat="1" ht="39" customHeight="1" thickBot="1" x14ac:dyDescent="0.25">
      <c r="A3" s="76"/>
      <c r="B3" s="77" t="s">
        <v>58</v>
      </c>
      <c r="C3" s="78" t="s">
        <v>47</v>
      </c>
      <c r="D3" s="78" t="s">
        <v>48</v>
      </c>
      <c r="E3" s="78" t="s">
        <v>49</v>
      </c>
      <c r="F3" s="78" t="s">
        <v>99</v>
      </c>
      <c r="G3" s="78" t="s">
        <v>98</v>
      </c>
      <c r="H3" s="78" t="s">
        <v>100</v>
      </c>
      <c r="I3" s="78" t="s">
        <v>59</v>
      </c>
      <c r="J3" s="79" t="s">
        <v>60</v>
      </c>
      <c r="K3" s="80" t="s">
        <v>61</v>
      </c>
      <c r="L3" s="81" t="s">
        <v>62</v>
      </c>
      <c r="M3" s="82" t="s">
        <v>63</v>
      </c>
      <c r="N3" s="83" t="s">
        <v>96</v>
      </c>
    </row>
    <row r="4" spans="1:14" ht="15.75" customHeight="1" x14ac:dyDescent="0.2">
      <c r="A4" s="186" t="s">
        <v>50</v>
      </c>
      <c r="B4" s="187">
        <v>20</v>
      </c>
      <c r="C4" s="188">
        <v>22</v>
      </c>
      <c r="D4" s="188">
        <v>6</v>
      </c>
      <c r="E4" s="188">
        <f>SUM(C4:D4)</f>
        <v>28</v>
      </c>
      <c r="F4" s="188">
        <v>32</v>
      </c>
      <c r="G4" s="188">
        <v>7</v>
      </c>
      <c r="H4" s="188">
        <f>F4+G4</f>
        <v>39</v>
      </c>
      <c r="I4" s="189">
        <f>B4*F4</f>
        <v>640</v>
      </c>
      <c r="J4" s="190">
        <f>G4*B4</f>
        <v>140</v>
      </c>
      <c r="K4" s="191">
        <f>SUM(I4:J4)</f>
        <v>780</v>
      </c>
      <c r="L4" s="192">
        <f>0.35*K4</f>
        <v>273</v>
      </c>
      <c r="M4" s="189">
        <f>K4*0.5</f>
        <v>390</v>
      </c>
      <c r="N4" s="193">
        <f>K4*0.15</f>
        <v>117</v>
      </c>
    </row>
    <row r="5" spans="1:14" ht="15.75" customHeight="1" x14ac:dyDescent="0.2">
      <c r="A5" s="51" t="s">
        <v>51</v>
      </c>
      <c r="B5" s="63">
        <v>20</v>
      </c>
      <c r="C5" s="52">
        <v>22</v>
      </c>
      <c r="D5" s="52">
        <v>6</v>
      </c>
      <c r="E5" s="52">
        <f t="shared" ref="E5:E8" si="0">SUM(C5:D5)</f>
        <v>28</v>
      </c>
      <c r="F5" s="52">
        <v>41</v>
      </c>
      <c r="G5" s="52">
        <v>6</v>
      </c>
      <c r="H5" s="52">
        <f t="shared" ref="H5:H8" si="1">F5+G5</f>
        <v>47</v>
      </c>
      <c r="I5" s="53">
        <f>B5*F5</f>
        <v>820</v>
      </c>
      <c r="J5" s="67">
        <f>G5*B5</f>
        <v>120</v>
      </c>
      <c r="K5" s="73">
        <f t="shared" ref="K5:K8" si="2">SUM(I5:J5)</f>
        <v>940</v>
      </c>
      <c r="L5" s="70">
        <f t="shared" ref="L5:L8" si="3">0.35*K5</f>
        <v>329</v>
      </c>
      <c r="M5" s="53">
        <f t="shared" ref="M5:M8" si="4">K5*0.5</f>
        <v>470</v>
      </c>
      <c r="N5" s="54">
        <f t="shared" ref="N5:N8" si="5">K5*0.15</f>
        <v>141</v>
      </c>
    </row>
    <row r="6" spans="1:14" ht="15.75" customHeight="1" x14ac:dyDescent="0.2">
      <c r="A6" s="51" t="s">
        <v>52</v>
      </c>
      <c r="B6" s="63">
        <v>20</v>
      </c>
      <c r="C6" s="52">
        <v>21</v>
      </c>
      <c r="D6" s="52">
        <v>4</v>
      </c>
      <c r="E6" s="52">
        <f t="shared" si="0"/>
        <v>25</v>
      </c>
      <c r="F6" s="52">
        <v>39</v>
      </c>
      <c r="G6" s="52">
        <v>6</v>
      </c>
      <c r="H6" s="52">
        <f t="shared" si="1"/>
        <v>45</v>
      </c>
      <c r="I6" s="53">
        <f t="shared" ref="I6:I8" si="6">B6*F6</f>
        <v>780</v>
      </c>
      <c r="J6" s="67">
        <f t="shared" ref="J6:J8" si="7">G6*B6</f>
        <v>120</v>
      </c>
      <c r="K6" s="73">
        <f t="shared" si="2"/>
        <v>900</v>
      </c>
      <c r="L6" s="70">
        <f t="shared" si="3"/>
        <v>315</v>
      </c>
      <c r="M6" s="53">
        <f t="shared" si="4"/>
        <v>450</v>
      </c>
      <c r="N6" s="54">
        <f t="shared" si="5"/>
        <v>135</v>
      </c>
    </row>
    <row r="7" spans="1:14" ht="15.75" customHeight="1" x14ac:dyDescent="0.2">
      <c r="A7" s="51" t="s">
        <v>53</v>
      </c>
      <c r="B7" s="63">
        <v>20</v>
      </c>
      <c r="C7" s="52">
        <v>35</v>
      </c>
      <c r="D7" s="52">
        <v>9</v>
      </c>
      <c r="E7" s="52">
        <f t="shared" si="0"/>
        <v>44</v>
      </c>
      <c r="F7" s="52">
        <v>76</v>
      </c>
      <c r="G7" s="52">
        <v>11</v>
      </c>
      <c r="H7" s="52">
        <f t="shared" si="1"/>
        <v>87</v>
      </c>
      <c r="I7" s="53">
        <f t="shared" si="6"/>
        <v>1520</v>
      </c>
      <c r="J7" s="67">
        <f t="shared" si="7"/>
        <v>220</v>
      </c>
      <c r="K7" s="73">
        <f t="shared" si="2"/>
        <v>1740</v>
      </c>
      <c r="L7" s="194">
        <v>565.5</v>
      </c>
      <c r="M7" s="195">
        <f t="shared" si="4"/>
        <v>870</v>
      </c>
      <c r="N7" s="196">
        <v>304.5</v>
      </c>
    </row>
    <row r="8" spans="1:14" ht="15.75" customHeight="1" thickBot="1" x14ac:dyDescent="0.25">
      <c r="A8" s="55" t="s">
        <v>54</v>
      </c>
      <c r="B8" s="64">
        <v>20</v>
      </c>
      <c r="C8" s="56">
        <v>21</v>
      </c>
      <c r="D8" s="56">
        <v>5</v>
      </c>
      <c r="E8" s="56">
        <f t="shared" si="0"/>
        <v>26</v>
      </c>
      <c r="F8" s="56">
        <v>37</v>
      </c>
      <c r="G8" s="56">
        <v>6</v>
      </c>
      <c r="H8" s="56">
        <f t="shared" si="1"/>
        <v>43</v>
      </c>
      <c r="I8" s="57">
        <f t="shared" si="6"/>
        <v>740</v>
      </c>
      <c r="J8" s="68">
        <f t="shared" si="7"/>
        <v>120</v>
      </c>
      <c r="K8" s="74">
        <f t="shared" si="2"/>
        <v>860</v>
      </c>
      <c r="L8" s="71">
        <f t="shared" si="3"/>
        <v>301</v>
      </c>
      <c r="M8" s="57">
        <f t="shared" si="4"/>
        <v>430</v>
      </c>
      <c r="N8" s="58">
        <f t="shared" si="5"/>
        <v>129</v>
      </c>
    </row>
    <row r="9" spans="1:14" ht="24" customHeight="1" thickBot="1" x14ac:dyDescent="0.25">
      <c r="A9" s="59" t="s">
        <v>55</v>
      </c>
      <c r="B9" s="65"/>
      <c r="C9" s="60">
        <f t="shared" ref="C9:N9" si="8">SUM(C4:C8)</f>
        <v>121</v>
      </c>
      <c r="D9" s="60">
        <f t="shared" si="8"/>
        <v>30</v>
      </c>
      <c r="E9" s="60">
        <f t="shared" si="8"/>
        <v>151</v>
      </c>
      <c r="F9" s="60">
        <f t="shared" si="8"/>
        <v>225</v>
      </c>
      <c r="G9" s="60">
        <f t="shared" si="8"/>
        <v>36</v>
      </c>
      <c r="H9" s="60">
        <f t="shared" si="8"/>
        <v>261</v>
      </c>
      <c r="I9" s="61">
        <f t="shared" si="8"/>
        <v>4500</v>
      </c>
      <c r="J9" s="69">
        <f t="shared" si="8"/>
        <v>720</v>
      </c>
      <c r="K9" s="75">
        <f t="shared" si="8"/>
        <v>5220</v>
      </c>
      <c r="L9" s="72">
        <f t="shared" si="8"/>
        <v>1783.5</v>
      </c>
      <c r="M9" s="62">
        <f t="shared" si="8"/>
        <v>2610</v>
      </c>
      <c r="N9" s="66">
        <f t="shared" si="8"/>
        <v>826.5</v>
      </c>
    </row>
    <row r="10" spans="1:14" ht="13.5" customHeight="1" x14ac:dyDescent="0.2">
      <c r="D10" s="33"/>
      <c r="E10" s="33"/>
      <c r="F10" s="33"/>
      <c r="G10" s="33"/>
      <c r="H10" s="33"/>
    </row>
    <row r="11" spans="1:14" ht="13.5" customHeight="1" x14ac:dyDescent="0.2"/>
    <row r="12" spans="1:14" ht="13.5" customHeight="1" x14ac:dyDescent="0.2">
      <c r="B12" s="237" t="s">
        <v>101</v>
      </c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</row>
    <row r="13" spans="1:14" ht="13.5" customHeight="1" x14ac:dyDescent="0.2"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</row>
    <row r="14" spans="1:14" ht="13.5" customHeight="1" x14ac:dyDescent="0.2"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</row>
    <row r="15" spans="1:14" ht="13.5" customHeight="1" x14ac:dyDescent="0.2"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</row>
    <row r="16" spans="1:14" ht="13.5" customHeight="1" x14ac:dyDescent="0.2"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</row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</sheetData>
  <mergeCells count="4">
    <mergeCell ref="A2:H2"/>
    <mergeCell ref="L2:N2"/>
    <mergeCell ref="A1:I1"/>
    <mergeCell ref="B12:N16"/>
  </mergeCells>
  <phoneticPr fontId="0" type="noConversion"/>
  <pageMargins left="1" right="0.17" top="0.4" bottom="0.49" header="0.39370078740157499" footer="0.17"/>
  <pageSetup paperSize="9" orientation="landscape" horizontalDpi="300" r:id="rId1"/>
  <headerFooter alignWithMargins="0">
    <oddFooter>&amp;L&amp;F&amp;R&amp;14&amp;D /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  <pageSetUpPr fitToPage="1"/>
  </sheetPr>
  <dimension ref="A1:AC80"/>
  <sheetViews>
    <sheetView tabSelected="1" topLeftCell="A11" zoomScale="70" zoomScaleNormal="70" workbookViewId="0">
      <selection activeCell="Z26" sqref="Z26"/>
    </sheetView>
  </sheetViews>
  <sheetFormatPr defaultRowHeight="12.75" x14ac:dyDescent="0.2"/>
  <cols>
    <col min="1" max="1" width="5.7109375" style="1" customWidth="1"/>
    <col min="2" max="2" width="15.140625" style="8" bestFit="1" customWidth="1"/>
    <col min="3" max="3" width="18.85546875" style="8" customWidth="1"/>
    <col min="4" max="4" width="15.85546875" style="8" customWidth="1"/>
    <col min="5" max="5" width="7.140625" style="27" customWidth="1"/>
    <col min="6" max="6" width="7.140625" style="7" customWidth="1"/>
    <col min="7" max="12" width="5.42578125" style="7" customWidth="1"/>
    <col min="13" max="13" width="7.5703125" style="7" bestFit="1" customWidth="1"/>
    <col min="14" max="14" width="6.42578125" style="2" customWidth="1"/>
    <col min="15" max="15" width="2" style="23" hidden="1" customWidth="1"/>
    <col min="16" max="16" width="9.140625" style="2"/>
    <col min="17" max="17" width="6.28515625" style="2" customWidth="1"/>
    <col min="18" max="18" width="17.28515625" style="2" customWidth="1"/>
    <col min="19" max="19" width="17.7109375" style="2" customWidth="1"/>
    <col min="20" max="20" width="18.85546875" style="2" customWidth="1"/>
    <col min="21" max="16384" width="9.140625" style="2"/>
  </cols>
  <sheetData>
    <row r="1" spans="1:29" ht="45" customHeight="1" thickBot="1" x14ac:dyDescent="0.25">
      <c r="A1" s="12" t="s">
        <v>107</v>
      </c>
      <c r="B1" s="2"/>
    </row>
    <row r="2" spans="1:29" s="4" customFormat="1" ht="24.75" customHeight="1" thickBot="1" x14ac:dyDescent="0.25">
      <c r="A2" s="238" t="s">
        <v>103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40"/>
      <c r="O2" s="24"/>
      <c r="P2" s="43"/>
      <c r="Q2" s="238" t="s">
        <v>102</v>
      </c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40"/>
    </row>
    <row r="3" spans="1:29" s="4" customFormat="1" ht="9" customHeight="1" thickBot="1" x14ac:dyDescent="0.25">
      <c r="A3" s="15"/>
      <c r="B3" s="15"/>
      <c r="C3" s="15"/>
      <c r="D3" s="15"/>
      <c r="E3" s="28"/>
      <c r="F3" s="26"/>
      <c r="G3" s="15"/>
      <c r="H3" s="15"/>
      <c r="I3" s="15"/>
      <c r="J3" s="15"/>
      <c r="K3" s="15"/>
      <c r="L3" s="15"/>
      <c r="M3" s="15"/>
      <c r="O3" s="24"/>
      <c r="P3" s="43"/>
      <c r="Q3" s="15"/>
      <c r="R3" s="15"/>
      <c r="S3" s="15"/>
      <c r="T3" s="15"/>
      <c r="U3" s="28"/>
      <c r="V3" s="26"/>
      <c r="W3" s="15"/>
      <c r="X3" s="15"/>
      <c r="Y3" s="15"/>
      <c r="Z3" s="15"/>
      <c r="AA3" s="15"/>
      <c r="AB3" s="15"/>
      <c r="AC3" s="15"/>
    </row>
    <row r="4" spans="1:29" s="6" customFormat="1" ht="15.95" customHeight="1" thickBot="1" x14ac:dyDescent="0.25">
      <c r="A4" s="84" t="s">
        <v>5</v>
      </c>
      <c r="B4" s="132" t="s">
        <v>29</v>
      </c>
      <c r="C4" s="132" t="s">
        <v>32</v>
      </c>
      <c r="D4" s="133" t="s">
        <v>9</v>
      </c>
      <c r="E4" s="88" t="s">
        <v>46</v>
      </c>
      <c r="F4" s="88" t="s">
        <v>36</v>
      </c>
      <c r="G4" s="89" t="s">
        <v>68</v>
      </c>
      <c r="H4" s="90" t="s">
        <v>3</v>
      </c>
      <c r="I4" s="90" t="s">
        <v>4</v>
      </c>
      <c r="J4" s="90" t="s">
        <v>0</v>
      </c>
      <c r="K4" s="90" t="s">
        <v>1</v>
      </c>
      <c r="L4" s="134" t="s">
        <v>2</v>
      </c>
      <c r="M4" s="91" t="s">
        <v>74</v>
      </c>
      <c r="N4" s="4"/>
      <c r="O4" s="24"/>
      <c r="P4" s="44"/>
      <c r="Q4" s="149" t="s">
        <v>5</v>
      </c>
      <c r="R4" s="160" t="s">
        <v>29</v>
      </c>
      <c r="S4" s="160" t="s">
        <v>32</v>
      </c>
      <c r="T4" s="161" t="s">
        <v>9</v>
      </c>
      <c r="U4" s="150" t="s">
        <v>46</v>
      </c>
      <c r="V4" s="150" t="s">
        <v>36</v>
      </c>
      <c r="W4" s="151" t="s">
        <v>68</v>
      </c>
      <c r="X4" s="152" t="s">
        <v>3</v>
      </c>
      <c r="Y4" s="152" t="s">
        <v>4</v>
      </c>
      <c r="Z4" s="152" t="s">
        <v>0</v>
      </c>
      <c r="AA4" s="152" t="s">
        <v>1</v>
      </c>
      <c r="AB4" s="162" t="s">
        <v>2</v>
      </c>
      <c r="AC4" s="153" t="s">
        <v>74</v>
      </c>
    </row>
    <row r="5" spans="1:29" s="6" customFormat="1" ht="15.95" customHeight="1" x14ac:dyDescent="0.2">
      <c r="A5" s="92">
        <v>1</v>
      </c>
      <c r="B5" s="93" t="s">
        <v>37</v>
      </c>
      <c r="C5" s="93" t="s">
        <v>38</v>
      </c>
      <c r="D5" s="94" t="s">
        <v>73</v>
      </c>
      <c r="E5" s="175">
        <f>G5+H5+I5+J5+L5</f>
        <v>1370</v>
      </c>
      <c r="F5" s="96">
        <f t="shared" ref="F5:F16" si="0">SUM(G5:M5)</f>
        <v>1584</v>
      </c>
      <c r="G5" s="180">
        <v>375</v>
      </c>
      <c r="H5" s="181">
        <v>250</v>
      </c>
      <c r="I5" s="181">
        <v>250</v>
      </c>
      <c r="J5" s="181">
        <v>245</v>
      </c>
      <c r="K5" s="93">
        <v>214</v>
      </c>
      <c r="L5" s="181">
        <v>250</v>
      </c>
      <c r="M5" s="182"/>
      <c r="O5" s="25">
        <v>0</v>
      </c>
      <c r="P5" s="34"/>
      <c r="Q5" s="154">
        <v>1</v>
      </c>
      <c r="R5" s="168" t="s">
        <v>71</v>
      </c>
      <c r="S5" s="164" t="s">
        <v>72</v>
      </c>
      <c r="T5" s="171" t="s">
        <v>6</v>
      </c>
      <c r="U5" s="175"/>
      <c r="V5" s="176">
        <f>SUM(W5:AC5)</f>
        <v>1089</v>
      </c>
      <c r="W5" s="174">
        <v>375</v>
      </c>
      <c r="X5" s="93">
        <v>250</v>
      </c>
      <c r="Y5" s="93">
        <v>250</v>
      </c>
      <c r="Z5" s="93"/>
      <c r="AA5" s="93">
        <v>214</v>
      </c>
      <c r="AB5" s="93"/>
      <c r="AC5" s="165"/>
    </row>
    <row r="6" spans="1:29" s="6" customFormat="1" ht="15.95" customHeight="1" x14ac:dyDescent="0.2">
      <c r="A6" s="99">
        <v>2</v>
      </c>
      <c r="B6" s="127" t="s">
        <v>65</v>
      </c>
      <c r="C6" s="127" t="s">
        <v>66</v>
      </c>
      <c r="D6" s="128" t="s">
        <v>39</v>
      </c>
      <c r="E6" s="135">
        <f t="shared" ref="E6:E15" si="1">SUM(G6:L6)</f>
        <v>1183</v>
      </c>
      <c r="F6" s="129">
        <f t="shared" si="0"/>
        <v>1183</v>
      </c>
      <c r="G6" s="137">
        <v>286</v>
      </c>
      <c r="H6" s="127">
        <v>214</v>
      </c>
      <c r="I6" s="127"/>
      <c r="J6" s="127">
        <v>219</v>
      </c>
      <c r="K6" s="202">
        <v>250</v>
      </c>
      <c r="L6" s="127">
        <v>214</v>
      </c>
      <c r="M6" s="136"/>
      <c r="O6" s="25"/>
      <c r="P6" s="34"/>
      <c r="Q6" s="155">
        <v>2</v>
      </c>
      <c r="R6" s="169" t="s">
        <v>88</v>
      </c>
      <c r="S6" s="163" t="s">
        <v>89</v>
      </c>
      <c r="T6" s="172" t="s">
        <v>7</v>
      </c>
      <c r="U6" s="138"/>
      <c r="V6" s="177">
        <f>SUM(W6:AC6)</f>
        <v>1125</v>
      </c>
      <c r="W6" s="130">
        <v>375</v>
      </c>
      <c r="X6" s="100"/>
      <c r="Y6" s="100"/>
      <c r="Z6" s="100">
        <v>250</v>
      </c>
      <c r="AA6" s="100">
        <v>250</v>
      </c>
      <c r="AB6" s="100">
        <v>250</v>
      </c>
      <c r="AC6" s="139"/>
    </row>
    <row r="7" spans="1:29" s="6" customFormat="1" ht="15.95" customHeight="1" thickBot="1" x14ac:dyDescent="0.25">
      <c r="A7" s="99">
        <v>3</v>
      </c>
      <c r="B7" s="127" t="s">
        <v>40</v>
      </c>
      <c r="C7" s="127" t="s">
        <v>70</v>
      </c>
      <c r="D7" s="128" t="s">
        <v>39</v>
      </c>
      <c r="E7" s="135">
        <f t="shared" si="1"/>
        <v>914</v>
      </c>
      <c r="F7" s="129">
        <f t="shared" si="0"/>
        <v>914</v>
      </c>
      <c r="G7" s="137">
        <v>254</v>
      </c>
      <c r="H7" s="127">
        <v>187</v>
      </c>
      <c r="I7" s="127">
        <v>136</v>
      </c>
      <c r="J7" s="127">
        <v>187</v>
      </c>
      <c r="K7" s="127"/>
      <c r="L7" s="127">
        <v>150</v>
      </c>
      <c r="M7" s="220"/>
      <c r="O7" s="25"/>
      <c r="P7" s="34"/>
      <c r="Q7" s="156">
        <v>3</v>
      </c>
      <c r="R7" s="170" t="s">
        <v>116</v>
      </c>
      <c r="S7" s="166" t="s">
        <v>115</v>
      </c>
      <c r="T7" s="173" t="s">
        <v>7</v>
      </c>
      <c r="U7" s="178"/>
      <c r="V7" s="179">
        <f>SUM(W7:AC7)</f>
        <v>214</v>
      </c>
      <c r="W7" s="131"/>
      <c r="X7" s="122">
        <f>189+25</f>
        <v>214</v>
      </c>
      <c r="Y7" s="122"/>
      <c r="Z7" s="122"/>
      <c r="AA7" s="122"/>
      <c r="AB7" s="122"/>
      <c r="AC7" s="167"/>
    </row>
    <row r="8" spans="1:29" s="6" customFormat="1" ht="15.95" customHeight="1" x14ac:dyDescent="0.2">
      <c r="A8" s="107">
        <v>4</v>
      </c>
      <c r="B8" s="100" t="s">
        <v>71</v>
      </c>
      <c r="C8" s="100" t="s">
        <v>72</v>
      </c>
      <c r="D8" s="101" t="s">
        <v>6</v>
      </c>
      <c r="E8" s="135">
        <f t="shared" si="1"/>
        <v>851</v>
      </c>
      <c r="F8" s="129">
        <f t="shared" si="0"/>
        <v>851</v>
      </c>
      <c r="G8" s="130">
        <v>314</v>
      </c>
      <c r="H8" s="100">
        <v>136</v>
      </c>
      <c r="I8" s="100">
        <v>214</v>
      </c>
      <c r="J8" s="100"/>
      <c r="K8" s="100">
        <v>187</v>
      </c>
      <c r="L8" s="100"/>
      <c r="M8" s="139"/>
      <c r="O8" s="25">
        <v>0</v>
      </c>
      <c r="P8" s="34"/>
      <c r="Q8" s="140"/>
      <c r="R8" s="141"/>
      <c r="S8" s="141"/>
      <c r="T8" s="142"/>
      <c r="U8" s="143"/>
      <c r="V8" s="144"/>
      <c r="W8" s="145"/>
      <c r="X8" s="145"/>
      <c r="Y8" s="145"/>
      <c r="Z8" s="145"/>
      <c r="AA8" s="145"/>
      <c r="AB8" s="145"/>
      <c r="AC8" s="146"/>
    </row>
    <row r="9" spans="1:29" s="6" customFormat="1" ht="15.95" customHeight="1" thickBot="1" x14ac:dyDescent="0.25">
      <c r="A9" s="223">
        <v>5</v>
      </c>
      <c r="B9" s="224" t="s">
        <v>111</v>
      </c>
      <c r="C9" s="224" t="s">
        <v>112</v>
      </c>
      <c r="D9" s="225" t="s">
        <v>39</v>
      </c>
      <c r="E9" s="226">
        <f t="shared" si="1"/>
        <v>629</v>
      </c>
      <c r="F9" s="227">
        <f t="shared" si="0"/>
        <v>629</v>
      </c>
      <c r="G9" s="228"/>
      <c r="H9" s="224">
        <v>150</v>
      </c>
      <c r="I9" s="224">
        <v>167</v>
      </c>
      <c r="J9" s="224"/>
      <c r="K9" s="224">
        <v>125</v>
      </c>
      <c r="L9" s="224">
        <v>187</v>
      </c>
      <c r="M9" s="229"/>
      <c r="O9" s="25"/>
      <c r="P9" s="34"/>
      <c r="Q9" s="140"/>
      <c r="R9" s="141"/>
      <c r="S9" s="141"/>
      <c r="T9" s="142"/>
      <c r="U9" s="143"/>
      <c r="V9" s="144"/>
      <c r="W9" s="145"/>
      <c r="X9" s="145"/>
      <c r="Y9" s="145"/>
      <c r="Z9" s="145"/>
      <c r="AA9" s="145"/>
      <c r="AB9" s="145"/>
      <c r="AC9" s="146"/>
    </row>
    <row r="10" spans="1:29" s="6" customFormat="1" ht="15.95" customHeight="1" x14ac:dyDescent="0.2">
      <c r="A10" s="118">
        <v>6</v>
      </c>
      <c r="B10" s="93" t="s">
        <v>111</v>
      </c>
      <c r="C10" s="93" t="s">
        <v>126</v>
      </c>
      <c r="D10" s="94" t="s">
        <v>39</v>
      </c>
      <c r="E10" s="175">
        <f t="shared" si="1"/>
        <v>490</v>
      </c>
      <c r="F10" s="96">
        <f t="shared" si="0"/>
        <v>490</v>
      </c>
      <c r="G10" s="174"/>
      <c r="H10" s="93"/>
      <c r="I10" s="93">
        <v>187</v>
      </c>
      <c r="J10" s="93">
        <v>167</v>
      </c>
      <c r="K10" s="93">
        <v>136</v>
      </c>
      <c r="L10" s="93"/>
      <c r="M10" s="182"/>
      <c r="O10" s="25"/>
      <c r="P10" s="34"/>
      <c r="Q10" s="140"/>
      <c r="R10" s="141"/>
      <c r="S10" s="141"/>
      <c r="T10" s="142"/>
      <c r="U10" s="143"/>
      <c r="V10" s="144"/>
      <c r="W10" s="145"/>
      <c r="X10" s="145"/>
      <c r="Y10" s="145"/>
      <c r="Z10" s="145"/>
      <c r="AA10" s="145"/>
      <c r="AB10" s="145"/>
      <c r="AC10" s="146"/>
    </row>
    <row r="11" spans="1:29" s="6" customFormat="1" ht="15.95" customHeight="1" x14ac:dyDescent="0.2">
      <c r="A11" s="121">
        <v>7</v>
      </c>
      <c r="B11" s="100" t="s">
        <v>124</v>
      </c>
      <c r="C11" s="100" t="s">
        <v>125</v>
      </c>
      <c r="D11" s="101" t="s">
        <v>73</v>
      </c>
      <c r="E11" s="135">
        <f t="shared" si="1"/>
        <v>424</v>
      </c>
      <c r="F11" s="129">
        <f t="shared" si="0"/>
        <v>424</v>
      </c>
      <c r="G11" s="130"/>
      <c r="H11" s="100"/>
      <c r="I11" s="100">
        <v>150</v>
      </c>
      <c r="J11" s="100"/>
      <c r="K11" s="100">
        <v>107</v>
      </c>
      <c r="L11" s="100">
        <v>167</v>
      </c>
      <c r="M11" s="203"/>
      <c r="O11" s="25"/>
      <c r="P11" s="34"/>
      <c r="Q11" s="140"/>
      <c r="R11" s="141"/>
      <c r="S11" s="141"/>
      <c r="T11" s="142"/>
      <c r="U11" s="143"/>
      <c r="V11" s="144"/>
      <c r="W11" s="145"/>
      <c r="X11" s="145"/>
      <c r="Y11" s="145"/>
      <c r="Z11" s="145"/>
      <c r="AA11" s="145"/>
      <c r="AB11" s="145"/>
      <c r="AC11" s="146"/>
    </row>
    <row r="12" spans="1:29" s="6" customFormat="1" ht="15.95" customHeight="1" x14ac:dyDescent="0.2">
      <c r="A12" s="121">
        <v>8</v>
      </c>
      <c r="B12" s="100" t="s">
        <v>77</v>
      </c>
      <c r="C12" s="100" t="s">
        <v>78</v>
      </c>
      <c r="D12" s="101" t="s">
        <v>8</v>
      </c>
      <c r="E12" s="135">
        <f t="shared" si="1"/>
        <v>225</v>
      </c>
      <c r="F12" s="129">
        <f t="shared" si="0"/>
        <v>225</v>
      </c>
      <c r="G12" s="130">
        <v>225</v>
      </c>
      <c r="H12" s="100"/>
      <c r="I12" s="100"/>
      <c r="J12" s="100"/>
      <c r="K12" s="100"/>
      <c r="L12" s="100"/>
      <c r="M12" s="139"/>
      <c r="O12" s="25"/>
      <c r="P12" s="34"/>
      <c r="Q12" s="140"/>
      <c r="R12" s="141"/>
      <c r="S12" s="141"/>
      <c r="T12" s="142"/>
      <c r="U12" s="143"/>
      <c r="V12" s="144"/>
      <c r="W12" s="145"/>
      <c r="X12" s="145"/>
      <c r="Y12" s="145"/>
      <c r="Z12" s="145"/>
      <c r="AA12" s="145"/>
      <c r="AB12" s="145"/>
      <c r="AC12" s="146"/>
    </row>
    <row r="13" spans="1:29" s="6" customFormat="1" ht="15.95" customHeight="1" thickBot="1" x14ac:dyDescent="0.25">
      <c r="A13" s="183">
        <v>9</v>
      </c>
      <c r="B13" s="122" t="s">
        <v>136</v>
      </c>
      <c r="C13" s="122" t="s">
        <v>137</v>
      </c>
      <c r="D13" s="123" t="s">
        <v>73</v>
      </c>
      <c r="E13" s="226">
        <f t="shared" si="1"/>
        <v>167</v>
      </c>
      <c r="F13" s="227">
        <f t="shared" si="0"/>
        <v>167</v>
      </c>
      <c r="G13" s="131"/>
      <c r="H13" s="122"/>
      <c r="I13" s="122"/>
      <c r="J13" s="122"/>
      <c r="K13" s="122">
        <v>167</v>
      </c>
      <c r="L13" s="122"/>
      <c r="M13" s="167"/>
      <c r="O13" s="25"/>
      <c r="P13" s="34"/>
      <c r="Q13" s="140"/>
      <c r="R13" s="141"/>
      <c r="S13" s="141"/>
      <c r="T13" s="142"/>
      <c r="U13" s="143"/>
      <c r="V13" s="144"/>
      <c r="W13" s="145"/>
      <c r="X13" s="145"/>
      <c r="Y13" s="145"/>
      <c r="Z13" s="145"/>
      <c r="AA13" s="145"/>
      <c r="AB13" s="145"/>
      <c r="AC13" s="146"/>
    </row>
    <row r="14" spans="1:29" s="6" customFormat="1" ht="15.95" customHeight="1" x14ac:dyDescent="0.2">
      <c r="A14" s="230">
        <v>10</v>
      </c>
      <c r="B14" s="127" t="s">
        <v>77</v>
      </c>
      <c r="C14" s="127" t="s">
        <v>110</v>
      </c>
      <c r="D14" s="128" t="s">
        <v>39</v>
      </c>
      <c r="E14" s="135">
        <f t="shared" si="1"/>
        <v>167</v>
      </c>
      <c r="F14" s="129">
        <f t="shared" si="0"/>
        <v>167</v>
      </c>
      <c r="G14" s="137"/>
      <c r="H14" s="127">
        <v>167</v>
      </c>
      <c r="I14" s="127"/>
      <c r="J14" s="127"/>
      <c r="K14" s="127"/>
      <c r="L14" s="127"/>
      <c r="M14" s="136"/>
      <c r="O14" s="25"/>
      <c r="P14" s="34"/>
      <c r="Q14" s="140"/>
      <c r="R14" s="141"/>
      <c r="S14" s="141"/>
      <c r="T14" s="142"/>
      <c r="U14" s="143"/>
      <c r="V14" s="144"/>
      <c r="W14" s="145"/>
      <c r="X14" s="145"/>
      <c r="Y14" s="145"/>
      <c r="Z14" s="145"/>
      <c r="AA14" s="145"/>
      <c r="AB14" s="145"/>
      <c r="AC14" s="146"/>
    </row>
    <row r="15" spans="1:29" s="6" customFormat="1" ht="15.95" customHeight="1" x14ac:dyDescent="0.2">
      <c r="A15" s="221">
        <v>11</v>
      </c>
      <c r="B15" s="100" t="s">
        <v>138</v>
      </c>
      <c r="C15" s="100" t="s">
        <v>139</v>
      </c>
      <c r="D15" s="101" t="s">
        <v>73</v>
      </c>
      <c r="E15" s="135">
        <f t="shared" si="1"/>
        <v>150</v>
      </c>
      <c r="F15" s="129">
        <f t="shared" si="0"/>
        <v>150</v>
      </c>
      <c r="G15" s="130"/>
      <c r="H15" s="100"/>
      <c r="I15" s="100"/>
      <c r="J15" s="100"/>
      <c r="K15" s="100">
        <v>150</v>
      </c>
      <c r="L15" s="100"/>
      <c r="M15" s="139"/>
      <c r="O15" s="25">
        <v>0</v>
      </c>
      <c r="P15" s="34"/>
      <c r="Q15" s="140"/>
      <c r="R15" s="141"/>
      <c r="S15" s="141"/>
      <c r="T15" s="142"/>
      <c r="U15" s="143"/>
      <c r="V15" s="144"/>
      <c r="W15" s="145"/>
      <c r="X15" s="145"/>
      <c r="Y15" s="145"/>
      <c r="Z15" s="145"/>
      <c r="AA15" s="145"/>
      <c r="AB15" s="145"/>
      <c r="AC15" s="146"/>
    </row>
    <row r="16" spans="1:29" s="6" customFormat="1" ht="15.95" customHeight="1" thickBot="1" x14ac:dyDescent="0.25">
      <c r="A16" s="222">
        <v>12</v>
      </c>
      <c r="B16" s="122" t="s">
        <v>140</v>
      </c>
      <c r="C16" s="122" t="s">
        <v>141</v>
      </c>
      <c r="D16" s="123" t="s">
        <v>73</v>
      </c>
      <c r="E16" s="178">
        <v>116</v>
      </c>
      <c r="F16" s="124">
        <f t="shared" si="0"/>
        <v>116</v>
      </c>
      <c r="G16" s="131"/>
      <c r="H16" s="122"/>
      <c r="I16" s="122"/>
      <c r="J16" s="122"/>
      <c r="K16" s="122">
        <v>116</v>
      </c>
      <c r="L16" s="122"/>
      <c r="M16" s="167"/>
      <c r="O16" s="25">
        <v>0</v>
      </c>
      <c r="P16" s="42"/>
      <c r="Q16" s="140"/>
      <c r="R16" s="141"/>
      <c r="S16" s="141"/>
      <c r="T16" s="142"/>
      <c r="U16" s="143"/>
      <c r="V16" s="144"/>
      <c r="W16" s="145"/>
      <c r="X16" s="145"/>
      <c r="Y16" s="145"/>
      <c r="Z16" s="145"/>
      <c r="AA16" s="145"/>
      <c r="AB16" s="145"/>
      <c r="AC16" s="146"/>
    </row>
    <row r="17" spans="1:29" s="6" customFormat="1" ht="15.95" customHeight="1" thickBot="1" x14ac:dyDescent="0.25">
      <c r="A17" s="16"/>
      <c r="B17" s="17"/>
      <c r="C17" s="17"/>
      <c r="D17" s="17"/>
      <c r="E17" s="29"/>
      <c r="F17" s="18"/>
      <c r="G17" s="18"/>
      <c r="H17" s="18"/>
      <c r="I17" s="18"/>
      <c r="J17" s="18"/>
      <c r="K17" s="18"/>
      <c r="L17" s="18"/>
      <c r="M17" s="18"/>
      <c r="O17" s="25"/>
      <c r="P17" s="35"/>
      <c r="Q17" s="36"/>
      <c r="R17" s="36"/>
      <c r="S17" s="37"/>
    </row>
    <row r="18" spans="1:29" ht="24.95" customHeight="1" thickBot="1" x14ac:dyDescent="0.25">
      <c r="A18" s="238" t="s">
        <v>104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40"/>
      <c r="P18" s="35"/>
      <c r="Q18" s="238" t="s">
        <v>105</v>
      </c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40"/>
    </row>
    <row r="19" spans="1:29" ht="13.5" thickBot="1" x14ac:dyDescent="0.25">
      <c r="A19" s="19"/>
      <c r="B19" s="20"/>
      <c r="C19" s="21"/>
      <c r="D19" s="21"/>
      <c r="E19" s="30"/>
      <c r="F19" s="22"/>
      <c r="G19" s="22"/>
      <c r="H19" s="22"/>
      <c r="I19" s="22"/>
      <c r="J19" s="22"/>
      <c r="K19" s="22"/>
      <c r="L19" s="22"/>
      <c r="M19" s="22"/>
      <c r="P19" s="35"/>
      <c r="Q19" s="19"/>
      <c r="R19" s="20"/>
      <c r="S19" s="21"/>
      <c r="T19" s="21"/>
      <c r="U19" s="30"/>
      <c r="V19" s="22"/>
      <c r="W19" s="22"/>
      <c r="X19" s="22"/>
      <c r="Y19" s="22"/>
      <c r="Z19" s="22"/>
      <c r="AA19" s="22"/>
      <c r="AB19" s="22"/>
      <c r="AC19" s="22"/>
    </row>
    <row r="20" spans="1:29" s="4" customFormat="1" ht="15.95" customHeight="1" thickBot="1" x14ac:dyDescent="0.25">
      <c r="A20" s="84" t="s">
        <v>5</v>
      </c>
      <c r="B20" s="85" t="s">
        <v>29</v>
      </c>
      <c r="C20" s="85" t="s">
        <v>32</v>
      </c>
      <c r="D20" s="86" t="s">
        <v>9</v>
      </c>
      <c r="E20" s="87" t="s">
        <v>46</v>
      </c>
      <c r="F20" s="88" t="s">
        <v>36</v>
      </c>
      <c r="G20" s="89" t="s">
        <v>68</v>
      </c>
      <c r="H20" s="90" t="s">
        <v>3</v>
      </c>
      <c r="I20" s="90" t="s">
        <v>4</v>
      </c>
      <c r="J20" s="90" t="s">
        <v>0</v>
      </c>
      <c r="K20" s="90" t="s">
        <v>1</v>
      </c>
      <c r="L20" s="90" t="s">
        <v>2</v>
      </c>
      <c r="M20" s="91" t="s">
        <v>74</v>
      </c>
      <c r="N20" s="6"/>
      <c r="O20" s="25"/>
      <c r="P20" s="41"/>
      <c r="Q20" s="208" t="s">
        <v>5</v>
      </c>
      <c r="R20" s="209" t="s">
        <v>29</v>
      </c>
      <c r="S20" s="85" t="s">
        <v>32</v>
      </c>
      <c r="T20" s="86" t="s">
        <v>9</v>
      </c>
      <c r="U20" s="88" t="s">
        <v>46</v>
      </c>
      <c r="V20" s="88" t="s">
        <v>36</v>
      </c>
      <c r="W20" s="89" t="s">
        <v>68</v>
      </c>
      <c r="X20" s="90" t="s">
        <v>3</v>
      </c>
      <c r="Y20" s="90" t="s">
        <v>4</v>
      </c>
      <c r="Z20" s="90" t="s">
        <v>0</v>
      </c>
      <c r="AA20" s="90" t="s">
        <v>1</v>
      </c>
      <c r="AB20" s="90" t="s">
        <v>2</v>
      </c>
      <c r="AC20" s="91" t="s">
        <v>74</v>
      </c>
    </row>
    <row r="21" spans="1:29" s="6" customFormat="1" ht="15.95" customHeight="1" x14ac:dyDescent="0.2">
      <c r="A21" s="92">
        <v>1</v>
      </c>
      <c r="B21" s="93" t="s">
        <v>10</v>
      </c>
      <c r="C21" s="93" t="s">
        <v>16</v>
      </c>
      <c r="D21" s="94" t="s">
        <v>6</v>
      </c>
      <c r="E21" s="95">
        <f>SUM(H21:L21)</f>
        <v>1188</v>
      </c>
      <c r="F21" s="96">
        <f t="shared" ref="F21:F33" si="2">SUM(G21:M21)</f>
        <v>1401</v>
      </c>
      <c r="G21" s="119">
        <v>213</v>
      </c>
      <c r="H21" s="184">
        <v>240</v>
      </c>
      <c r="I21" s="184">
        <v>250</v>
      </c>
      <c r="J21" s="184">
        <v>234</v>
      </c>
      <c r="K21" s="184">
        <v>250</v>
      </c>
      <c r="L21" s="97">
        <v>214</v>
      </c>
      <c r="M21" s="185"/>
      <c r="N21" s="13"/>
      <c r="O21" s="25">
        <v>0</v>
      </c>
      <c r="P21" s="40"/>
      <c r="Q21" s="216">
        <v>1</v>
      </c>
      <c r="R21" s="174" t="s">
        <v>28</v>
      </c>
      <c r="S21" s="93" t="s">
        <v>23</v>
      </c>
      <c r="T21" s="94" t="s">
        <v>6</v>
      </c>
      <c r="U21" s="175">
        <f>SUM(W21:AA21)</f>
        <v>1276</v>
      </c>
      <c r="V21" s="96">
        <f t="shared" ref="V21:V33" si="3">SUM(W21:AC21)</f>
        <v>1412</v>
      </c>
      <c r="W21" s="147">
        <v>375</v>
      </c>
      <c r="X21" s="217">
        <f>22+165</f>
        <v>187</v>
      </c>
      <c r="Y21" s="97">
        <v>250</v>
      </c>
      <c r="Z21" s="97">
        <v>250</v>
      </c>
      <c r="AA21" s="97">
        <f>25+189</f>
        <v>214</v>
      </c>
      <c r="AB21" s="97">
        <v>136</v>
      </c>
      <c r="AC21" s="98"/>
    </row>
    <row r="22" spans="1:29" s="6" customFormat="1" ht="15.95" customHeight="1" x14ac:dyDescent="0.2">
      <c r="A22" s="99">
        <v>2</v>
      </c>
      <c r="B22" s="100" t="s">
        <v>21</v>
      </c>
      <c r="C22" s="100" t="s">
        <v>20</v>
      </c>
      <c r="D22" s="101" t="s">
        <v>73</v>
      </c>
      <c r="E22" s="102">
        <f>G22+H22+I22+K22+L22</f>
        <v>996</v>
      </c>
      <c r="F22" s="103">
        <f t="shared" si="2"/>
        <v>1073</v>
      </c>
      <c r="G22" s="104">
        <v>191</v>
      </c>
      <c r="H22" s="105">
        <v>205</v>
      </c>
      <c r="I22" s="105">
        <v>214</v>
      </c>
      <c r="J22" s="105">
        <v>77</v>
      </c>
      <c r="K22" s="105">
        <v>209</v>
      </c>
      <c r="L22" s="105">
        <v>177</v>
      </c>
      <c r="M22" s="106"/>
      <c r="N22" s="13"/>
      <c r="O22" s="25"/>
      <c r="P22" s="40"/>
      <c r="Q22" s="206">
        <v>2</v>
      </c>
      <c r="R22" s="130" t="s">
        <v>15</v>
      </c>
      <c r="S22" s="100" t="s">
        <v>87</v>
      </c>
      <c r="T22" s="101" t="s">
        <v>95</v>
      </c>
      <c r="U22" s="138">
        <f>SUM(W22:AB22)</f>
        <v>962</v>
      </c>
      <c r="V22" s="103">
        <f t="shared" si="3"/>
        <v>962</v>
      </c>
      <c r="W22" s="130">
        <v>188</v>
      </c>
      <c r="X22" s="105"/>
      <c r="Y22" s="105">
        <v>187</v>
      </c>
      <c r="Z22" s="105">
        <v>150</v>
      </c>
      <c r="AA22" s="105">
        <f>22+165</f>
        <v>187</v>
      </c>
      <c r="AB22" s="105">
        <v>250</v>
      </c>
      <c r="AC22" s="106"/>
    </row>
    <row r="23" spans="1:29" s="6" customFormat="1" ht="15.95" customHeight="1" x14ac:dyDescent="0.2">
      <c r="A23" s="107">
        <v>3</v>
      </c>
      <c r="B23" s="100" t="s">
        <v>43</v>
      </c>
      <c r="C23" s="100" t="s">
        <v>57</v>
      </c>
      <c r="D23" s="101" t="s">
        <v>7</v>
      </c>
      <c r="E23" s="102">
        <v>840</v>
      </c>
      <c r="F23" s="103">
        <f t="shared" si="2"/>
        <v>840</v>
      </c>
      <c r="G23" s="104">
        <v>299</v>
      </c>
      <c r="H23" s="105"/>
      <c r="I23" s="105">
        <v>147</v>
      </c>
      <c r="J23" s="105">
        <v>172</v>
      </c>
      <c r="K23" s="105">
        <v>124</v>
      </c>
      <c r="L23" s="105">
        <v>98</v>
      </c>
      <c r="M23" s="106"/>
      <c r="N23" s="13"/>
      <c r="O23" s="25">
        <v>0</v>
      </c>
      <c r="P23" s="38"/>
      <c r="Q23" s="206">
        <v>3</v>
      </c>
      <c r="R23" s="130" t="s">
        <v>43</v>
      </c>
      <c r="S23" s="100" t="s">
        <v>106</v>
      </c>
      <c r="T23" s="101" t="s">
        <v>73</v>
      </c>
      <c r="U23" s="138">
        <f>W23+X23+Y23+Z23+AB23</f>
        <v>937</v>
      </c>
      <c r="V23" s="103">
        <f t="shared" si="3"/>
        <v>1031</v>
      </c>
      <c r="W23" s="148">
        <f>33+284</f>
        <v>317</v>
      </c>
      <c r="X23" s="205">
        <v>136</v>
      </c>
      <c r="Y23" s="105">
        <v>167</v>
      </c>
      <c r="Z23" s="105">
        <v>167</v>
      </c>
      <c r="AA23" s="105">
        <v>94</v>
      </c>
      <c r="AB23" s="105">
        <v>150</v>
      </c>
      <c r="AC23" s="106"/>
    </row>
    <row r="24" spans="1:29" s="6" customFormat="1" ht="15.95" customHeight="1" x14ac:dyDescent="0.2">
      <c r="A24" s="99">
        <v>4</v>
      </c>
      <c r="B24" s="100" t="s">
        <v>12</v>
      </c>
      <c r="C24" s="100" t="s">
        <v>44</v>
      </c>
      <c r="D24" s="101" t="s">
        <v>7</v>
      </c>
      <c r="E24" s="102">
        <v>788</v>
      </c>
      <c r="F24" s="103">
        <f t="shared" si="2"/>
        <v>788</v>
      </c>
      <c r="G24" s="104">
        <v>134</v>
      </c>
      <c r="H24" s="105">
        <v>123</v>
      </c>
      <c r="I24" s="105">
        <v>187</v>
      </c>
      <c r="J24" s="105">
        <v>204</v>
      </c>
      <c r="K24" s="105"/>
      <c r="L24" s="105">
        <v>140</v>
      </c>
      <c r="M24" s="106"/>
      <c r="N24" s="14"/>
      <c r="O24" s="25">
        <v>0</v>
      </c>
      <c r="P24" s="38"/>
      <c r="Q24" s="206">
        <v>4</v>
      </c>
      <c r="R24" s="130" t="s">
        <v>85</v>
      </c>
      <c r="S24" s="100" t="s">
        <v>86</v>
      </c>
      <c r="T24" s="101" t="s">
        <v>7</v>
      </c>
      <c r="U24" s="138">
        <f t="shared" ref="U24:U33" si="4">SUM(W24:AB24)</f>
        <v>933</v>
      </c>
      <c r="V24" s="103">
        <f t="shared" si="3"/>
        <v>933</v>
      </c>
      <c r="W24" s="104">
        <f>27+198</f>
        <v>225</v>
      </c>
      <c r="X24" s="105">
        <v>167</v>
      </c>
      <c r="Y24" s="105"/>
      <c r="Z24" s="105">
        <v>187</v>
      </c>
      <c r="AA24" s="105">
        <v>167</v>
      </c>
      <c r="AB24" s="105">
        <v>187</v>
      </c>
      <c r="AC24" s="109"/>
    </row>
    <row r="25" spans="1:29" s="6" customFormat="1" ht="15.95" customHeight="1" x14ac:dyDescent="0.2">
      <c r="A25" s="99">
        <v>5</v>
      </c>
      <c r="B25" s="100" t="s">
        <v>43</v>
      </c>
      <c r="C25" s="100" t="s">
        <v>22</v>
      </c>
      <c r="D25" s="101" t="s">
        <v>7</v>
      </c>
      <c r="E25" s="102">
        <f>G25+H25+I25+J25+L25</f>
        <v>754</v>
      </c>
      <c r="F25" s="103">
        <f t="shared" si="2"/>
        <v>850</v>
      </c>
      <c r="G25" s="104">
        <v>198</v>
      </c>
      <c r="H25" s="105">
        <v>150</v>
      </c>
      <c r="I25" s="105">
        <v>140</v>
      </c>
      <c r="J25" s="105">
        <v>150</v>
      </c>
      <c r="K25" s="105">
        <v>96</v>
      </c>
      <c r="L25" s="105">
        <v>116</v>
      </c>
      <c r="M25" s="106"/>
      <c r="N25" s="13"/>
      <c r="O25" s="25">
        <v>0</v>
      </c>
      <c r="P25" s="38"/>
      <c r="Q25" s="206">
        <v>5</v>
      </c>
      <c r="R25" s="130" t="s">
        <v>41</v>
      </c>
      <c r="S25" s="100" t="s">
        <v>42</v>
      </c>
      <c r="T25" s="101" t="s">
        <v>8</v>
      </c>
      <c r="U25" s="138">
        <f t="shared" si="4"/>
        <v>887</v>
      </c>
      <c r="V25" s="103">
        <f t="shared" si="3"/>
        <v>887</v>
      </c>
      <c r="W25" s="104">
        <v>204</v>
      </c>
      <c r="X25" s="105">
        <v>219</v>
      </c>
      <c r="Y25" s="105">
        <f>25+189</f>
        <v>214</v>
      </c>
      <c r="Z25" s="108"/>
      <c r="AA25" s="105">
        <v>250</v>
      </c>
      <c r="AB25" s="105"/>
      <c r="AC25" s="106"/>
    </row>
    <row r="26" spans="1:29" s="6" customFormat="1" ht="15.95" customHeight="1" thickBot="1" x14ac:dyDescent="0.25">
      <c r="A26" s="110">
        <v>6</v>
      </c>
      <c r="B26" s="111" t="s">
        <v>19</v>
      </c>
      <c r="C26" s="111" t="s">
        <v>22</v>
      </c>
      <c r="D26" s="112" t="s">
        <v>7</v>
      </c>
      <c r="E26" s="113">
        <v>723</v>
      </c>
      <c r="F26" s="114">
        <f t="shared" si="2"/>
        <v>723</v>
      </c>
      <c r="G26" s="115">
        <v>170</v>
      </c>
      <c r="H26" s="116">
        <v>195</v>
      </c>
      <c r="I26" s="116">
        <v>163</v>
      </c>
      <c r="J26" s="116">
        <v>93</v>
      </c>
      <c r="K26" s="116">
        <v>102</v>
      </c>
      <c r="L26" s="116"/>
      <c r="M26" s="117"/>
      <c r="N26" s="13"/>
      <c r="O26" s="25">
        <v>0</v>
      </c>
      <c r="P26" s="38"/>
      <c r="Q26" s="206">
        <v>6</v>
      </c>
      <c r="R26" s="130" t="s">
        <v>67</v>
      </c>
      <c r="S26" s="100" t="s">
        <v>56</v>
      </c>
      <c r="T26" s="101" t="s">
        <v>8</v>
      </c>
      <c r="U26" s="138">
        <f t="shared" si="4"/>
        <v>834</v>
      </c>
      <c r="V26" s="103">
        <f t="shared" si="3"/>
        <v>834</v>
      </c>
      <c r="W26" s="148">
        <f>38+248</f>
        <v>286</v>
      </c>
      <c r="X26" s="205">
        <v>245</v>
      </c>
      <c r="Y26" s="105"/>
      <c r="Z26" s="105"/>
      <c r="AA26" s="105">
        <v>136</v>
      </c>
      <c r="AB26" s="105">
        <v>167</v>
      </c>
      <c r="AC26" s="106"/>
    </row>
    <row r="27" spans="1:29" s="6" customFormat="1" ht="15.95" customHeight="1" x14ac:dyDescent="0.2">
      <c r="A27" s="118">
        <v>7</v>
      </c>
      <c r="B27" s="93" t="s">
        <v>45</v>
      </c>
      <c r="C27" s="93" t="s">
        <v>69</v>
      </c>
      <c r="D27" s="94" t="s">
        <v>7</v>
      </c>
      <c r="E27" s="95">
        <v>702</v>
      </c>
      <c r="F27" s="96">
        <f t="shared" si="2"/>
        <v>702</v>
      </c>
      <c r="G27" s="174">
        <v>78</v>
      </c>
      <c r="H27" s="97"/>
      <c r="I27" s="97">
        <v>98</v>
      </c>
      <c r="J27" s="97">
        <v>97</v>
      </c>
      <c r="K27" s="97">
        <v>187</v>
      </c>
      <c r="L27" s="184">
        <v>242</v>
      </c>
      <c r="M27" s="98"/>
      <c r="N27" s="13"/>
      <c r="O27" s="25">
        <v>0</v>
      </c>
      <c r="P27" s="38"/>
      <c r="Q27" s="206">
        <v>7</v>
      </c>
      <c r="R27" s="130" t="s">
        <v>93</v>
      </c>
      <c r="S27" s="100" t="s">
        <v>131</v>
      </c>
      <c r="T27" s="101" t="s">
        <v>7</v>
      </c>
      <c r="U27" s="138">
        <f t="shared" si="4"/>
        <v>535</v>
      </c>
      <c r="V27" s="103">
        <f t="shared" si="3"/>
        <v>535</v>
      </c>
      <c r="W27" s="130"/>
      <c r="X27" s="105"/>
      <c r="Y27" s="105"/>
      <c r="Z27" s="105">
        <v>214</v>
      </c>
      <c r="AA27" s="105">
        <v>107</v>
      </c>
      <c r="AB27" s="105">
        <v>214</v>
      </c>
      <c r="AC27" s="106"/>
    </row>
    <row r="28" spans="1:29" s="6" customFormat="1" ht="15.95" customHeight="1" x14ac:dyDescent="0.2">
      <c r="A28" s="120">
        <v>8</v>
      </c>
      <c r="B28" s="100" t="s">
        <v>27</v>
      </c>
      <c r="C28" s="100" t="s">
        <v>121</v>
      </c>
      <c r="D28" s="101" t="s">
        <v>7</v>
      </c>
      <c r="E28" s="102">
        <v>701</v>
      </c>
      <c r="F28" s="103">
        <f t="shared" si="2"/>
        <v>701</v>
      </c>
      <c r="G28" s="104">
        <v>239</v>
      </c>
      <c r="H28" s="105">
        <v>77</v>
      </c>
      <c r="I28" s="105"/>
      <c r="J28" s="105">
        <v>65</v>
      </c>
      <c r="K28" s="105">
        <v>172</v>
      </c>
      <c r="L28" s="105">
        <v>148</v>
      </c>
      <c r="M28" s="106"/>
      <c r="N28" s="2"/>
      <c r="O28" s="25">
        <v>0</v>
      </c>
      <c r="P28" s="38"/>
      <c r="Q28" s="206">
        <v>8</v>
      </c>
      <c r="R28" s="130" t="s">
        <v>118</v>
      </c>
      <c r="S28" s="100" t="s">
        <v>119</v>
      </c>
      <c r="T28" s="101" t="s">
        <v>8</v>
      </c>
      <c r="U28" s="138">
        <f t="shared" si="4"/>
        <v>425</v>
      </c>
      <c r="V28" s="103">
        <f t="shared" si="3"/>
        <v>425</v>
      </c>
      <c r="W28" s="130"/>
      <c r="X28" s="105">
        <v>150</v>
      </c>
      <c r="Y28" s="105"/>
      <c r="Z28" s="105"/>
      <c r="AA28" s="105">
        <v>150</v>
      </c>
      <c r="AB28" s="105">
        <v>125</v>
      </c>
      <c r="AC28" s="106"/>
    </row>
    <row r="29" spans="1:29" s="6" customFormat="1" ht="15.95" customHeight="1" x14ac:dyDescent="0.2">
      <c r="A29" s="121">
        <v>9</v>
      </c>
      <c r="B29" s="100" t="s">
        <v>83</v>
      </c>
      <c r="C29" s="100" t="s">
        <v>84</v>
      </c>
      <c r="D29" s="101" t="s">
        <v>73</v>
      </c>
      <c r="E29" s="102">
        <f>G29+H29+J29+K29+L29</f>
        <v>692</v>
      </c>
      <c r="F29" s="103">
        <f t="shared" si="2"/>
        <v>788</v>
      </c>
      <c r="G29" s="104">
        <v>165</v>
      </c>
      <c r="H29" s="105">
        <v>109</v>
      </c>
      <c r="I29" s="105">
        <v>96</v>
      </c>
      <c r="J29" s="105">
        <v>106</v>
      </c>
      <c r="K29" s="105">
        <v>132</v>
      </c>
      <c r="L29" s="105">
        <v>180</v>
      </c>
      <c r="M29" s="106"/>
      <c r="O29" s="25">
        <v>0</v>
      </c>
      <c r="P29" s="38"/>
      <c r="Q29" s="206">
        <v>9</v>
      </c>
      <c r="R29" s="130" t="s">
        <v>26</v>
      </c>
      <c r="S29" s="100" t="s">
        <v>24</v>
      </c>
      <c r="T29" s="101" t="s">
        <v>8</v>
      </c>
      <c r="U29" s="138">
        <f t="shared" si="4"/>
        <v>251</v>
      </c>
      <c r="V29" s="103">
        <f t="shared" si="3"/>
        <v>251</v>
      </c>
      <c r="W29" s="104">
        <v>251</v>
      </c>
      <c r="X29" s="205"/>
      <c r="Y29" s="105"/>
      <c r="Z29" s="105"/>
      <c r="AA29" s="105"/>
      <c r="AB29" s="105"/>
      <c r="AC29" s="106"/>
    </row>
    <row r="30" spans="1:29" s="6" customFormat="1" ht="15.95" customHeight="1" thickBot="1" x14ac:dyDescent="0.25">
      <c r="A30" s="197">
        <v>10</v>
      </c>
      <c r="B30" s="111" t="s">
        <v>93</v>
      </c>
      <c r="C30" s="111" t="s">
        <v>122</v>
      </c>
      <c r="D30" s="112" t="s">
        <v>7</v>
      </c>
      <c r="E30" s="113">
        <v>665</v>
      </c>
      <c r="F30" s="114">
        <f t="shared" si="2"/>
        <v>665</v>
      </c>
      <c r="G30" s="115">
        <v>275</v>
      </c>
      <c r="H30" s="116"/>
      <c r="I30" s="116">
        <v>128</v>
      </c>
      <c r="J30" s="116">
        <v>80</v>
      </c>
      <c r="K30" s="116">
        <v>80</v>
      </c>
      <c r="L30" s="116">
        <v>102</v>
      </c>
      <c r="M30" s="117"/>
      <c r="N30" s="4"/>
      <c r="O30" s="25">
        <v>0</v>
      </c>
      <c r="P30" s="38"/>
      <c r="Q30" s="206">
        <v>10</v>
      </c>
      <c r="R30" s="130" t="s">
        <v>43</v>
      </c>
      <c r="S30" s="100" t="s">
        <v>127</v>
      </c>
      <c r="T30" s="101" t="s">
        <v>7</v>
      </c>
      <c r="U30" s="138">
        <f t="shared" si="4"/>
        <v>250</v>
      </c>
      <c r="V30" s="103">
        <f t="shared" si="3"/>
        <v>250</v>
      </c>
      <c r="W30" s="130"/>
      <c r="X30" s="105"/>
      <c r="Y30" s="105">
        <v>150</v>
      </c>
      <c r="Z30" s="105"/>
      <c r="AA30" s="105">
        <v>100</v>
      </c>
      <c r="AB30" s="105"/>
      <c r="AC30" s="106"/>
    </row>
    <row r="31" spans="1:29" s="6" customFormat="1" ht="15.95" customHeight="1" x14ac:dyDescent="0.2">
      <c r="A31" s="198">
        <v>11</v>
      </c>
      <c r="B31" s="157" t="s">
        <v>28</v>
      </c>
      <c r="C31" s="93" t="s">
        <v>23</v>
      </c>
      <c r="D31" s="94" t="s">
        <v>6</v>
      </c>
      <c r="E31" s="175">
        <f>SUM(G31:K31)</f>
        <v>602</v>
      </c>
      <c r="F31" s="176">
        <f t="shared" si="2"/>
        <v>664</v>
      </c>
      <c r="G31" s="119">
        <v>171</v>
      </c>
      <c r="H31" s="97">
        <v>95</v>
      </c>
      <c r="I31" s="97">
        <v>112</v>
      </c>
      <c r="J31" s="97">
        <v>130</v>
      </c>
      <c r="K31" s="97">
        <v>94</v>
      </c>
      <c r="L31" s="97">
        <v>62</v>
      </c>
      <c r="M31" s="98"/>
      <c r="N31" s="2"/>
      <c r="O31" s="25">
        <v>0</v>
      </c>
      <c r="P31" s="38"/>
      <c r="Q31" s="206">
        <v>11</v>
      </c>
      <c r="R31" s="130" t="s">
        <v>136</v>
      </c>
      <c r="S31" s="100" t="s">
        <v>137</v>
      </c>
      <c r="T31" s="101" t="s">
        <v>73</v>
      </c>
      <c r="U31" s="138">
        <f t="shared" si="4"/>
        <v>125</v>
      </c>
      <c r="V31" s="103">
        <f t="shared" si="3"/>
        <v>125</v>
      </c>
      <c r="W31" s="148"/>
      <c r="X31" s="205"/>
      <c r="Y31" s="105"/>
      <c r="Z31" s="105"/>
      <c r="AA31" s="105">
        <v>125</v>
      </c>
      <c r="AB31" s="105"/>
      <c r="AC31" s="106"/>
    </row>
    <row r="32" spans="1:29" s="6" customFormat="1" ht="15.95" customHeight="1" x14ac:dyDescent="0.2">
      <c r="A32" s="199">
        <v>12</v>
      </c>
      <c r="B32" s="158" t="s">
        <v>10</v>
      </c>
      <c r="C32" s="100" t="s">
        <v>80</v>
      </c>
      <c r="D32" s="101" t="s">
        <v>73</v>
      </c>
      <c r="E32" s="138">
        <f>G32+I32+J32+K32+L32</f>
        <v>598</v>
      </c>
      <c r="F32" s="177">
        <f t="shared" si="2"/>
        <v>654</v>
      </c>
      <c r="G32" s="104">
        <v>132</v>
      </c>
      <c r="H32" s="105">
        <v>56</v>
      </c>
      <c r="I32" s="105">
        <v>68</v>
      </c>
      <c r="J32" s="105">
        <v>181</v>
      </c>
      <c r="K32" s="105">
        <v>89</v>
      </c>
      <c r="L32" s="105">
        <v>128</v>
      </c>
      <c r="M32" s="106"/>
      <c r="N32" s="13"/>
      <c r="O32" s="25">
        <v>0</v>
      </c>
      <c r="P32" s="38"/>
      <c r="Q32" s="206">
        <v>12</v>
      </c>
      <c r="R32" s="130" t="s">
        <v>146</v>
      </c>
      <c r="S32" s="100" t="s">
        <v>147</v>
      </c>
      <c r="T32" s="101" t="s">
        <v>73</v>
      </c>
      <c r="U32" s="138">
        <f t="shared" si="4"/>
        <v>116</v>
      </c>
      <c r="V32" s="103">
        <f t="shared" si="3"/>
        <v>116</v>
      </c>
      <c r="W32" s="148"/>
      <c r="X32" s="205"/>
      <c r="Y32" s="105"/>
      <c r="Z32" s="105"/>
      <c r="AA32" s="105">
        <v>116</v>
      </c>
      <c r="AB32" s="105"/>
      <c r="AC32" s="106"/>
    </row>
    <row r="33" spans="1:29" s="6" customFormat="1" ht="15.95" customHeight="1" thickBot="1" x14ac:dyDescent="0.25">
      <c r="A33" s="199">
        <v>13</v>
      </c>
      <c r="B33" s="158" t="s">
        <v>11</v>
      </c>
      <c r="C33" s="100" t="s">
        <v>17</v>
      </c>
      <c r="D33" s="101" t="s">
        <v>7</v>
      </c>
      <c r="E33" s="138">
        <f>G33+H33+I33+K33+L33</f>
        <v>526</v>
      </c>
      <c r="F33" s="177">
        <f t="shared" si="2"/>
        <v>597</v>
      </c>
      <c r="G33" s="104">
        <v>127</v>
      </c>
      <c r="H33" s="105">
        <v>80</v>
      </c>
      <c r="I33" s="105">
        <v>108</v>
      </c>
      <c r="J33" s="105">
        <v>71</v>
      </c>
      <c r="K33" s="105">
        <v>117</v>
      </c>
      <c r="L33" s="105">
        <v>94</v>
      </c>
      <c r="M33" s="106"/>
      <c r="O33" s="25">
        <v>0</v>
      </c>
      <c r="P33" s="38"/>
      <c r="Q33" s="207">
        <v>13</v>
      </c>
      <c r="R33" s="131" t="s">
        <v>155</v>
      </c>
      <c r="S33" s="122" t="s">
        <v>156</v>
      </c>
      <c r="T33" s="123" t="s">
        <v>73</v>
      </c>
      <c r="U33" s="178">
        <f t="shared" si="4"/>
        <v>88</v>
      </c>
      <c r="V33" s="124">
        <f t="shared" si="3"/>
        <v>88</v>
      </c>
      <c r="W33" s="218"/>
      <c r="X33" s="219"/>
      <c r="Y33" s="125"/>
      <c r="Z33" s="125"/>
      <c r="AA33" s="125">
        <v>88</v>
      </c>
      <c r="AB33" s="125"/>
      <c r="AC33" s="126"/>
    </row>
    <row r="34" spans="1:29" s="6" customFormat="1" ht="15.95" customHeight="1" x14ac:dyDescent="0.2">
      <c r="A34" s="199">
        <v>14</v>
      </c>
      <c r="B34" s="158" t="s">
        <v>113</v>
      </c>
      <c r="C34" s="100" t="s">
        <v>114</v>
      </c>
      <c r="D34" s="101" t="s">
        <v>73</v>
      </c>
      <c r="E34" s="138">
        <v>483</v>
      </c>
      <c r="F34" s="177">
        <f t="shared" ref="F34:F63" si="5">SUM(G34:M34)</f>
        <v>483</v>
      </c>
      <c r="G34" s="130"/>
      <c r="H34" s="105">
        <v>172</v>
      </c>
      <c r="I34" s="105">
        <v>77</v>
      </c>
      <c r="J34" s="105">
        <v>102</v>
      </c>
      <c r="K34" s="105">
        <v>52</v>
      </c>
      <c r="L34" s="105">
        <v>80</v>
      </c>
      <c r="M34" s="106"/>
      <c r="N34" s="14"/>
      <c r="O34" s="25">
        <v>0</v>
      </c>
      <c r="P34" s="38"/>
      <c r="Q34" s="210"/>
      <c r="R34" s="211"/>
      <c r="S34" s="211"/>
      <c r="T34" s="211"/>
      <c r="U34" s="212"/>
      <c r="V34" s="213"/>
      <c r="W34" s="214"/>
      <c r="X34" s="214"/>
      <c r="Y34" s="214"/>
      <c r="Z34" s="214"/>
      <c r="AA34" s="214"/>
      <c r="AB34" s="214"/>
      <c r="AC34" s="215"/>
    </row>
    <row r="35" spans="1:29" s="6" customFormat="1" ht="15.95" customHeight="1" x14ac:dyDescent="0.2">
      <c r="A35" s="199">
        <v>15</v>
      </c>
      <c r="B35" s="158" t="s">
        <v>81</v>
      </c>
      <c r="C35" s="100" t="s">
        <v>82</v>
      </c>
      <c r="D35" s="101" t="s">
        <v>95</v>
      </c>
      <c r="E35" s="138">
        <v>463</v>
      </c>
      <c r="F35" s="177">
        <f t="shared" si="5"/>
        <v>463</v>
      </c>
      <c r="G35" s="204">
        <v>347</v>
      </c>
      <c r="H35" s="105">
        <v>116</v>
      </c>
      <c r="I35" s="108"/>
      <c r="J35" s="105"/>
      <c r="K35" s="105"/>
      <c r="L35" s="105"/>
      <c r="M35" s="106"/>
      <c r="O35" s="25">
        <v>0</v>
      </c>
    </row>
    <row r="36" spans="1:29" s="6" customFormat="1" ht="15.95" customHeight="1" x14ac:dyDescent="0.2">
      <c r="A36" s="199">
        <v>16</v>
      </c>
      <c r="B36" s="158" t="s">
        <v>41</v>
      </c>
      <c r="C36" s="100" t="s">
        <v>42</v>
      </c>
      <c r="D36" s="101" t="s">
        <v>8</v>
      </c>
      <c r="E36" s="138">
        <v>421</v>
      </c>
      <c r="F36" s="177">
        <f>SUM(G36:M36)</f>
        <v>421</v>
      </c>
      <c r="G36" s="104">
        <v>93</v>
      </c>
      <c r="H36" s="105">
        <v>98</v>
      </c>
      <c r="I36" s="105">
        <v>80</v>
      </c>
      <c r="J36" s="105"/>
      <c r="K36" s="105">
        <v>150</v>
      </c>
      <c r="L36" s="105"/>
      <c r="M36" s="106"/>
      <c r="N36" s="13"/>
      <c r="O36" s="25">
        <v>0</v>
      </c>
      <c r="P36" s="38"/>
      <c r="Q36" s="140"/>
      <c r="R36" s="145"/>
      <c r="S36" s="145"/>
      <c r="T36" s="145"/>
      <c r="U36" s="143"/>
      <c r="V36" s="144"/>
      <c r="W36" s="145"/>
      <c r="X36" s="145"/>
      <c r="Y36" s="145"/>
      <c r="Z36" s="145"/>
      <c r="AA36" s="145"/>
      <c r="AB36" s="145"/>
      <c r="AC36" s="146"/>
    </row>
    <row r="37" spans="1:29" s="6" customFormat="1" ht="15.95" customHeight="1" x14ac:dyDescent="0.2">
      <c r="A37" s="199">
        <v>17</v>
      </c>
      <c r="B37" s="158" t="s">
        <v>88</v>
      </c>
      <c r="C37" s="100" t="s">
        <v>89</v>
      </c>
      <c r="D37" s="101" t="s">
        <v>7</v>
      </c>
      <c r="E37" s="138">
        <v>417</v>
      </c>
      <c r="F37" s="177">
        <f>SUM(G37:M37)</f>
        <v>417</v>
      </c>
      <c r="G37" s="130">
        <v>84</v>
      </c>
      <c r="H37" s="105"/>
      <c r="I37" s="105"/>
      <c r="J37" s="105">
        <v>142</v>
      </c>
      <c r="K37" s="105">
        <v>87</v>
      </c>
      <c r="L37" s="105">
        <v>104</v>
      </c>
      <c r="M37" s="106"/>
      <c r="N37" s="13"/>
      <c r="O37" s="25">
        <v>0</v>
      </c>
      <c r="P37" s="38"/>
      <c r="Q37" s="140"/>
      <c r="R37" s="39"/>
      <c r="S37" s="39"/>
      <c r="T37" s="39"/>
      <c r="U37" s="143"/>
      <c r="V37" s="144"/>
      <c r="W37" s="39"/>
      <c r="X37" s="145"/>
      <c r="Y37" s="145"/>
      <c r="Z37" s="145"/>
      <c r="AA37" s="145"/>
      <c r="AB37" s="145"/>
      <c r="AC37" s="146"/>
    </row>
    <row r="38" spans="1:29" s="6" customFormat="1" ht="15.95" customHeight="1" x14ac:dyDescent="0.2">
      <c r="A38" s="199">
        <v>18</v>
      </c>
      <c r="B38" s="158" t="s">
        <v>43</v>
      </c>
      <c r="C38" s="100" t="s">
        <v>106</v>
      </c>
      <c r="D38" s="101" t="s">
        <v>73</v>
      </c>
      <c r="E38" s="138">
        <f>G38+H38+I38+J38+L38</f>
        <v>389</v>
      </c>
      <c r="F38" s="177">
        <f>SUM(G38:M38)</f>
        <v>434</v>
      </c>
      <c r="G38" s="104">
        <v>129</v>
      </c>
      <c r="H38" s="105">
        <v>62</v>
      </c>
      <c r="I38" s="105">
        <v>71</v>
      </c>
      <c r="J38" s="105">
        <v>62</v>
      </c>
      <c r="K38" s="105">
        <v>45</v>
      </c>
      <c r="L38" s="105">
        <v>65</v>
      </c>
      <c r="M38" s="106"/>
      <c r="N38" s="13"/>
      <c r="O38" s="25">
        <v>0</v>
      </c>
      <c r="P38" s="38"/>
      <c r="Q38" s="140"/>
      <c r="R38" s="39"/>
      <c r="S38" s="39"/>
      <c r="T38" s="39"/>
      <c r="U38" s="143"/>
      <c r="V38" s="144"/>
      <c r="W38" s="39"/>
      <c r="X38" s="145"/>
      <c r="Y38" s="145"/>
      <c r="Z38" s="145"/>
      <c r="AA38" s="145"/>
      <c r="AB38" s="145"/>
      <c r="AC38" s="146"/>
    </row>
    <row r="39" spans="1:29" s="6" customFormat="1" ht="15.95" customHeight="1" x14ac:dyDescent="0.2">
      <c r="A39" s="199">
        <v>19</v>
      </c>
      <c r="B39" s="158" t="s">
        <v>85</v>
      </c>
      <c r="C39" s="100" t="s">
        <v>86</v>
      </c>
      <c r="D39" s="101" t="s">
        <v>7</v>
      </c>
      <c r="E39" s="138">
        <v>379</v>
      </c>
      <c r="F39" s="177">
        <f>SUM(G39:M39)</f>
        <v>379</v>
      </c>
      <c r="G39" s="104">
        <v>98</v>
      </c>
      <c r="H39" s="105">
        <v>74</v>
      </c>
      <c r="I39" s="105"/>
      <c r="J39" s="105">
        <v>68</v>
      </c>
      <c r="K39" s="105">
        <v>68</v>
      </c>
      <c r="L39" s="105">
        <v>71</v>
      </c>
      <c r="M39" s="106"/>
      <c r="O39" s="25"/>
      <c r="P39" s="39"/>
      <c r="Q39" s="140"/>
      <c r="R39" s="39"/>
      <c r="S39" s="39"/>
      <c r="T39" s="39"/>
      <c r="U39" s="143"/>
      <c r="V39" s="144"/>
      <c r="W39" s="39"/>
      <c r="X39" s="145"/>
      <c r="Y39" s="145"/>
      <c r="Z39" s="145"/>
      <c r="AA39" s="145"/>
      <c r="AB39" s="145"/>
      <c r="AC39" s="146"/>
    </row>
    <row r="40" spans="1:29" s="6" customFormat="1" ht="15.95" customHeight="1" x14ac:dyDescent="0.2">
      <c r="A40" s="199">
        <v>20</v>
      </c>
      <c r="B40" s="158" t="s">
        <v>15</v>
      </c>
      <c r="C40" s="100" t="s">
        <v>87</v>
      </c>
      <c r="D40" s="101" t="s">
        <v>95</v>
      </c>
      <c r="E40" s="138">
        <v>372</v>
      </c>
      <c r="F40" s="177">
        <f t="shared" si="5"/>
        <v>372</v>
      </c>
      <c r="G40" s="130">
        <v>90</v>
      </c>
      <c r="H40" s="105"/>
      <c r="I40" s="105">
        <v>74</v>
      </c>
      <c r="J40" s="105">
        <v>60</v>
      </c>
      <c r="K40" s="105">
        <v>71</v>
      </c>
      <c r="L40" s="105">
        <v>77</v>
      </c>
      <c r="M40" s="106"/>
      <c r="O40" s="25"/>
      <c r="P40" s="39"/>
      <c r="Q40" s="140"/>
      <c r="R40" s="39"/>
      <c r="S40" s="39"/>
      <c r="T40" s="39"/>
      <c r="U40" s="143"/>
      <c r="V40" s="144"/>
      <c r="W40" s="39"/>
      <c r="X40" s="145"/>
      <c r="Y40" s="145"/>
      <c r="Z40" s="145"/>
      <c r="AA40" s="145"/>
      <c r="AB40" s="145"/>
      <c r="AC40" s="146"/>
    </row>
    <row r="41" spans="1:29" s="6" customFormat="1" ht="15.95" customHeight="1" x14ac:dyDescent="0.2">
      <c r="A41" s="199">
        <v>21</v>
      </c>
      <c r="B41" s="158" t="s">
        <v>67</v>
      </c>
      <c r="C41" s="100" t="s">
        <v>56</v>
      </c>
      <c r="D41" s="101" t="s">
        <v>8</v>
      </c>
      <c r="E41" s="138">
        <v>371</v>
      </c>
      <c r="F41" s="177">
        <f t="shared" si="5"/>
        <v>371</v>
      </c>
      <c r="G41" s="104">
        <v>143</v>
      </c>
      <c r="H41" s="105">
        <v>100</v>
      </c>
      <c r="I41" s="105"/>
      <c r="J41" s="105"/>
      <c r="K41" s="105">
        <v>60</v>
      </c>
      <c r="L41" s="105">
        <v>68</v>
      </c>
      <c r="M41" s="106"/>
      <c r="O41" s="25"/>
      <c r="P41" s="39"/>
      <c r="Q41" s="140"/>
      <c r="R41" s="39"/>
      <c r="S41" s="39"/>
      <c r="T41" s="39"/>
      <c r="U41" s="143"/>
      <c r="V41" s="144"/>
      <c r="W41" s="39"/>
      <c r="X41" s="145"/>
      <c r="Y41" s="145"/>
      <c r="Z41" s="145"/>
      <c r="AA41" s="145"/>
      <c r="AB41" s="145"/>
      <c r="AC41" s="146"/>
    </row>
    <row r="42" spans="1:29" s="6" customFormat="1" ht="15.95" customHeight="1" x14ac:dyDescent="0.2">
      <c r="A42" s="199">
        <v>22</v>
      </c>
      <c r="B42" s="158" t="s">
        <v>15</v>
      </c>
      <c r="C42" s="100" t="s">
        <v>120</v>
      </c>
      <c r="D42" s="101" t="s">
        <v>7</v>
      </c>
      <c r="E42" s="138">
        <v>344</v>
      </c>
      <c r="F42" s="177">
        <f t="shared" si="5"/>
        <v>344</v>
      </c>
      <c r="G42" s="130"/>
      <c r="H42" s="105">
        <v>68</v>
      </c>
      <c r="I42" s="105">
        <v>100</v>
      </c>
      <c r="J42" s="105">
        <v>132</v>
      </c>
      <c r="K42" s="105">
        <v>44</v>
      </c>
      <c r="L42" s="105"/>
      <c r="M42" s="106"/>
      <c r="O42" s="25"/>
      <c r="P42" s="39"/>
      <c r="Q42" s="140"/>
      <c r="R42" s="39"/>
      <c r="S42" s="39"/>
      <c r="T42" s="39"/>
      <c r="U42" s="143"/>
      <c r="V42" s="144"/>
      <c r="W42" s="39"/>
      <c r="X42" s="145"/>
      <c r="Y42" s="145"/>
      <c r="Z42" s="145"/>
      <c r="AA42" s="145"/>
      <c r="AB42" s="145"/>
      <c r="AC42" s="146"/>
    </row>
    <row r="43" spans="1:29" s="6" customFormat="1" ht="15.95" customHeight="1" x14ac:dyDescent="0.2">
      <c r="A43" s="199">
        <v>23</v>
      </c>
      <c r="B43" s="158" t="s">
        <v>13</v>
      </c>
      <c r="C43" s="100" t="s">
        <v>18</v>
      </c>
      <c r="D43" s="101" t="s">
        <v>7</v>
      </c>
      <c r="E43" s="138">
        <v>289</v>
      </c>
      <c r="F43" s="177">
        <f t="shared" si="5"/>
        <v>289</v>
      </c>
      <c r="G43" s="130">
        <v>87</v>
      </c>
      <c r="H43" s="105">
        <v>142</v>
      </c>
      <c r="I43" s="105">
        <v>60</v>
      </c>
      <c r="J43" s="105"/>
      <c r="K43" s="105"/>
      <c r="L43" s="105"/>
      <c r="M43" s="106"/>
      <c r="O43" s="25"/>
      <c r="P43" s="39"/>
      <c r="Q43" s="140"/>
      <c r="R43" s="39"/>
      <c r="S43" s="39"/>
      <c r="T43" s="39"/>
      <c r="U43" s="143"/>
      <c r="V43" s="144"/>
      <c r="W43" s="39"/>
      <c r="X43" s="145"/>
      <c r="Y43" s="145"/>
      <c r="Z43" s="145"/>
      <c r="AA43" s="145"/>
      <c r="AB43" s="145"/>
      <c r="AC43" s="146"/>
    </row>
    <row r="44" spans="1:29" s="6" customFormat="1" ht="15.95" customHeight="1" x14ac:dyDescent="0.2">
      <c r="A44" s="199">
        <v>24</v>
      </c>
      <c r="B44" s="158" t="s">
        <v>90</v>
      </c>
      <c r="C44" s="100" t="s">
        <v>91</v>
      </c>
      <c r="D44" s="101" t="s">
        <v>73</v>
      </c>
      <c r="E44" s="138">
        <v>266</v>
      </c>
      <c r="F44" s="177">
        <f t="shared" si="5"/>
        <v>266</v>
      </c>
      <c r="G44" s="130">
        <v>81</v>
      </c>
      <c r="H44" s="105"/>
      <c r="I44" s="105">
        <v>65</v>
      </c>
      <c r="J44" s="105">
        <v>58</v>
      </c>
      <c r="K44" s="105">
        <v>62</v>
      </c>
      <c r="L44" s="105"/>
      <c r="M44" s="106"/>
      <c r="O44" s="25"/>
      <c r="P44" s="39"/>
      <c r="Q44" s="140"/>
      <c r="R44" s="39"/>
      <c r="S44" s="39"/>
      <c r="T44" s="39"/>
      <c r="U44" s="143"/>
      <c r="V44" s="144"/>
      <c r="W44" s="39"/>
      <c r="X44" s="145"/>
      <c r="Y44" s="145"/>
      <c r="Z44" s="145"/>
      <c r="AA44" s="145"/>
      <c r="AB44" s="145"/>
      <c r="AC44" s="146"/>
    </row>
    <row r="45" spans="1:29" s="6" customFormat="1" ht="15.95" customHeight="1" x14ac:dyDescent="0.2">
      <c r="A45" s="199">
        <v>25</v>
      </c>
      <c r="B45" s="158" t="s">
        <v>10</v>
      </c>
      <c r="C45" s="100" t="s">
        <v>117</v>
      </c>
      <c r="D45" s="101" t="s">
        <v>7</v>
      </c>
      <c r="E45" s="138">
        <v>213</v>
      </c>
      <c r="F45" s="177">
        <f t="shared" si="5"/>
        <v>213</v>
      </c>
      <c r="G45" s="130"/>
      <c r="H45" s="105">
        <v>60</v>
      </c>
      <c r="I45" s="105">
        <v>58</v>
      </c>
      <c r="J45" s="105"/>
      <c r="K45" s="105">
        <v>37</v>
      </c>
      <c r="L45" s="105">
        <v>58</v>
      </c>
      <c r="M45" s="106"/>
      <c r="O45" s="25"/>
      <c r="P45" s="39"/>
      <c r="Q45" s="140"/>
      <c r="R45" s="39"/>
      <c r="S45" s="39"/>
      <c r="T45" s="39"/>
      <c r="U45" s="143"/>
      <c r="V45" s="144"/>
      <c r="W45" s="39"/>
      <c r="X45" s="145"/>
      <c r="Y45" s="145"/>
      <c r="Z45" s="145"/>
      <c r="AA45" s="145"/>
      <c r="AB45" s="145"/>
      <c r="AC45" s="146"/>
    </row>
    <row r="46" spans="1:29" s="6" customFormat="1" ht="15.95" customHeight="1" x14ac:dyDescent="0.2">
      <c r="A46" s="199">
        <v>26</v>
      </c>
      <c r="B46" s="158" t="s">
        <v>93</v>
      </c>
      <c r="C46" s="100" t="s">
        <v>131</v>
      </c>
      <c r="D46" s="101" t="s">
        <v>7</v>
      </c>
      <c r="E46" s="138">
        <v>202</v>
      </c>
      <c r="F46" s="177">
        <f t="shared" si="5"/>
        <v>202</v>
      </c>
      <c r="G46" s="130"/>
      <c r="H46" s="105"/>
      <c r="I46" s="105"/>
      <c r="J46" s="105">
        <v>74</v>
      </c>
      <c r="K46" s="105">
        <v>54</v>
      </c>
      <c r="L46" s="105">
        <v>74</v>
      </c>
      <c r="M46" s="106"/>
      <c r="O46" s="25"/>
      <c r="P46" s="39"/>
      <c r="Q46" s="140"/>
      <c r="R46" s="39"/>
      <c r="S46" s="39"/>
      <c r="T46" s="39"/>
      <c r="U46" s="143"/>
      <c r="V46" s="144"/>
      <c r="W46" s="39"/>
      <c r="X46" s="145"/>
      <c r="Y46" s="145"/>
      <c r="Z46" s="145"/>
      <c r="AA46" s="145"/>
      <c r="AB46" s="145"/>
      <c r="AC46" s="146"/>
    </row>
    <row r="47" spans="1:29" s="6" customFormat="1" ht="15.95" customHeight="1" x14ac:dyDescent="0.2">
      <c r="A47" s="199">
        <v>27</v>
      </c>
      <c r="B47" s="158" t="s">
        <v>118</v>
      </c>
      <c r="C47" s="100" t="s">
        <v>119</v>
      </c>
      <c r="D47" s="101" t="s">
        <v>8</v>
      </c>
      <c r="E47" s="138">
        <v>190</v>
      </c>
      <c r="F47" s="177">
        <f t="shared" si="5"/>
        <v>190</v>
      </c>
      <c r="G47" s="130"/>
      <c r="H47" s="105">
        <v>65</v>
      </c>
      <c r="I47" s="105"/>
      <c r="J47" s="105"/>
      <c r="K47" s="105">
        <v>65</v>
      </c>
      <c r="L47" s="105">
        <v>60</v>
      </c>
      <c r="M47" s="106"/>
      <c r="O47" s="25"/>
      <c r="P47" s="39"/>
      <c r="Q47" s="140"/>
      <c r="R47" s="145"/>
      <c r="S47" s="145"/>
      <c r="T47" s="145"/>
      <c r="U47" s="143"/>
      <c r="V47" s="144"/>
      <c r="W47" s="145"/>
      <c r="X47" s="145"/>
      <c r="Y47" s="145"/>
      <c r="Z47" s="145"/>
      <c r="AA47" s="145"/>
      <c r="AB47" s="145"/>
      <c r="AC47" s="146"/>
    </row>
    <row r="48" spans="1:29" s="6" customFormat="1" ht="15.95" customHeight="1" x14ac:dyDescent="0.2">
      <c r="A48" s="199">
        <v>28</v>
      </c>
      <c r="B48" s="158" t="s">
        <v>28</v>
      </c>
      <c r="C48" s="100" t="s">
        <v>79</v>
      </c>
      <c r="D48" s="101" t="s">
        <v>8</v>
      </c>
      <c r="E48" s="138">
        <v>140</v>
      </c>
      <c r="F48" s="177">
        <f t="shared" si="5"/>
        <v>140</v>
      </c>
      <c r="G48" s="104">
        <v>140</v>
      </c>
      <c r="H48" s="105"/>
      <c r="I48" s="105"/>
      <c r="J48" s="105"/>
      <c r="K48" s="105"/>
      <c r="L48" s="105"/>
      <c r="M48" s="106"/>
      <c r="O48" s="25"/>
      <c r="P48" s="39"/>
      <c r="Q48" s="140"/>
      <c r="R48" s="145"/>
      <c r="S48" s="145"/>
      <c r="T48" s="145"/>
      <c r="U48" s="143"/>
      <c r="V48" s="144"/>
      <c r="W48" s="145"/>
      <c r="X48" s="145"/>
      <c r="Y48" s="145"/>
      <c r="Z48" s="145"/>
      <c r="AA48" s="145"/>
      <c r="AB48" s="145"/>
      <c r="AC48" s="146"/>
    </row>
    <row r="49" spans="1:29" s="6" customFormat="1" ht="15.95" customHeight="1" x14ac:dyDescent="0.2">
      <c r="A49" s="199">
        <v>29</v>
      </c>
      <c r="B49" s="158" t="s">
        <v>128</v>
      </c>
      <c r="C49" s="100" t="s">
        <v>129</v>
      </c>
      <c r="D49" s="101" t="s">
        <v>73</v>
      </c>
      <c r="E49" s="138">
        <v>114</v>
      </c>
      <c r="F49" s="177">
        <f t="shared" si="5"/>
        <v>114</v>
      </c>
      <c r="G49" s="130"/>
      <c r="H49" s="105"/>
      <c r="I49" s="105">
        <v>56</v>
      </c>
      <c r="J49" s="105"/>
      <c r="K49" s="105">
        <v>58</v>
      </c>
      <c r="L49" s="105"/>
      <c r="M49" s="106"/>
      <c r="O49" s="25"/>
      <c r="Q49" s="140"/>
      <c r="R49" s="145"/>
      <c r="S49" s="145"/>
      <c r="T49" s="145"/>
      <c r="U49" s="143"/>
      <c r="V49" s="144"/>
      <c r="W49" s="145"/>
      <c r="X49" s="145"/>
      <c r="Y49" s="145"/>
      <c r="Z49" s="145"/>
      <c r="AA49" s="145"/>
      <c r="AB49" s="145"/>
      <c r="AC49" s="146"/>
    </row>
    <row r="50" spans="1:29" s="6" customFormat="1" ht="15.95" customHeight="1" x14ac:dyDescent="0.2">
      <c r="A50" s="199">
        <v>30</v>
      </c>
      <c r="B50" s="158" t="s">
        <v>43</v>
      </c>
      <c r="C50" s="100" t="s">
        <v>127</v>
      </c>
      <c r="D50" s="101" t="s">
        <v>7</v>
      </c>
      <c r="E50" s="138">
        <v>110</v>
      </c>
      <c r="F50" s="177">
        <f t="shared" si="5"/>
        <v>110</v>
      </c>
      <c r="G50" s="130"/>
      <c r="H50" s="105"/>
      <c r="I50" s="105">
        <v>62</v>
      </c>
      <c r="J50" s="105"/>
      <c r="K50" s="105">
        <v>48</v>
      </c>
      <c r="L50" s="105"/>
      <c r="M50" s="106"/>
      <c r="O50" s="25"/>
      <c r="Q50" s="140"/>
      <c r="R50" s="145"/>
      <c r="S50" s="145"/>
      <c r="T50" s="145"/>
      <c r="U50" s="143"/>
      <c r="V50" s="144"/>
      <c r="W50" s="145"/>
      <c r="X50" s="145"/>
      <c r="Y50" s="145"/>
      <c r="Z50" s="145"/>
      <c r="AA50" s="145"/>
      <c r="AB50" s="145"/>
      <c r="AC50" s="146"/>
    </row>
    <row r="51" spans="1:29" s="6" customFormat="1" ht="15.95" customHeight="1" x14ac:dyDescent="0.2">
      <c r="A51" s="199">
        <v>31</v>
      </c>
      <c r="B51" s="158" t="s">
        <v>26</v>
      </c>
      <c r="C51" s="100" t="s">
        <v>24</v>
      </c>
      <c r="D51" s="101" t="s">
        <v>8</v>
      </c>
      <c r="E51" s="138">
        <v>102</v>
      </c>
      <c r="F51" s="177">
        <f t="shared" si="5"/>
        <v>102</v>
      </c>
      <c r="G51" s="104">
        <v>102</v>
      </c>
      <c r="H51" s="105"/>
      <c r="I51" s="105"/>
      <c r="J51" s="105"/>
      <c r="K51" s="105"/>
      <c r="L51" s="105"/>
      <c r="M51" s="106"/>
      <c r="O51" s="25"/>
      <c r="Q51" s="140"/>
      <c r="R51" s="145"/>
      <c r="S51" s="145"/>
      <c r="T51" s="145"/>
      <c r="U51" s="143"/>
      <c r="V51" s="144"/>
      <c r="W51" s="145"/>
      <c r="X51" s="145"/>
      <c r="Y51" s="145"/>
      <c r="Z51" s="145"/>
      <c r="AA51" s="145"/>
      <c r="AB51" s="145"/>
      <c r="AC51" s="146"/>
    </row>
    <row r="52" spans="1:29" s="6" customFormat="1" ht="15.95" customHeight="1" x14ac:dyDescent="0.2">
      <c r="A52" s="199">
        <v>32</v>
      </c>
      <c r="B52" s="158" t="s">
        <v>143</v>
      </c>
      <c r="C52" s="100" t="s">
        <v>144</v>
      </c>
      <c r="D52" s="101" t="s">
        <v>73</v>
      </c>
      <c r="E52" s="138">
        <v>85</v>
      </c>
      <c r="F52" s="177">
        <f t="shared" si="5"/>
        <v>85</v>
      </c>
      <c r="G52" s="130"/>
      <c r="H52" s="105"/>
      <c r="I52" s="105"/>
      <c r="J52" s="105"/>
      <c r="K52" s="105">
        <v>85</v>
      </c>
      <c r="L52" s="105"/>
      <c r="M52" s="106"/>
      <c r="O52" s="25"/>
    </row>
    <row r="53" spans="1:29" s="6" customFormat="1" ht="15.95" customHeight="1" x14ac:dyDescent="0.2">
      <c r="A53" s="199">
        <v>33</v>
      </c>
      <c r="B53" s="158" t="s">
        <v>13</v>
      </c>
      <c r="C53" s="100" t="s">
        <v>92</v>
      </c>
      <c r="D53" s="101" t="s">
        <v>7</v>
      </c>
      <c r="E53" s="138">
        <v>75</v>
      </c>
      <c r="F53" s="177">
        <f t="shared" si="5"/>
        <v>75</v>
      </c>
      <c r="G53" s="130">
        <v>75</v>
      </c>
      <c r="H53" s="105"/>
      <c r="I53" s="105"/>
      <c r="J53" s="105"/>
      <c r="K53" s="105"/>
      <c r="L53" s="105"/>
      <c r="M53" s="106"/>
      <c r="O53" s="25"/>
    </row>
    <row r="54" spans="1:29" s="6" customFormat="1" ht="15.95" customHeight="1" x14ac:dyDescent="0.2">
      <c r="A54" s="199">
        <v>34</v>
      </c>
      <c r="B54" s="158" t="s">
        <v>43</v>
      </c>
      <c r="C54" s="100" t="s">
        <v>115</v>
      </c>
      <c r="D54" s="101" t="s">
        <v>7</v>
      </c>
      <c r="E54" s="138">
        <v>71</v>
      </c>
      <c r="F54" s="177">
        <f t="shared" si="5"/>
        <v>71</v>
      </c>
      <c r="G54" s="130"/>
      <c r="H54" s="105">
        <v>71</v>
      </c>
      <c r="I54" s="105"/>
      <c r="J54" s="105"/>
      <c r="K54" s="105"/>
      <c r="L54" s="105"/>
      <c r="M54" s="106"/>
      <c r="O54" s="25"/>
    </row>
    <row r="55" spans="1:29" s="6" customFormat="1" ht="15.95" customHeight="1" x14ac:dyDescent="0.2">
      <c r="A55" s="199">
        <v>35</v>
      </c>
      <c r="B55" s="158" t="s">
        <v>116</v>
      </c>
      <c r="C55" s="100" t="s">
        <v>115</v>
      </c>
      <c r="D55" s="101" t="s">
        <v>7</v>
      </c>
      <c r="E55" s="138">
        <v>58</v>
      </c>
      <c r="F55" s="177">
        <f t="shared" si="5"/>
        <v>58</v>
      </c>
      <c r="G55" s="130"/>
      <c r="H55" s="105">
        <v>58</v>
      </c>
      <c r="I55" s="105"/>
      <c r="J55" s="105"/>
      <c r="K55" s="105"/>
      <c r="L55" s="105"/>
      <c r="M55" s="106"/>
      <c r="O55" s="25"/>
    </row>
    <row r="56" spans="1:29" s="6" customFormat="1" ht="15.95" customHeight="1" x14ac:dyDescent="0.2">
      <c r="A56" s="199">
        <v>36</v>
      </c>
      <c r="B56" s="158" t="s">
        <v>146</v>
      </c>
      <c r="C56" s="100" t="s">
        <v>147</v>
      </c>
      <c r="D56" s="101" t="s">
        <v>73</v>
      </c>
      <c r="E56" s="138">
        <v>56</v>
      </c>
      <c r="F56" s="177">
        <f t="shared" si="5"/>
        <v>56</v>
      </c>
      <c r="G56" s="130"/>
      <c r="H56" s="105"/>
      <c r="I56" s="105"/>
      <c r="J56" s="105"/>
      <c r="K56" s="105">
        <v>56</v>
      </c>
      <c r="L56" s="105"/>
      <c r="M56" s="106"/>
      <c r="O56" s="25"/>
    </row>
    <row r="57" spans="1:29" s="6" customFormat="1" ht="15.95" customHeight="1" x14ac:dyDescent="0.2">
      <c r="A57" s="199">
        <v>37</v>
      </c>
      <c r="B57" s="158" t="s">
        <v>148</v>
      </c>
      <c r="C57" s="100" t="s">
        <v>149</v>
      </c>
      <c r="D57" s="101" t="s">
        <v>7</v>
      </c>
      <c r="E57" s="138">
        <v>50</v>
      </c>
      <c r="F57" s="177">
        <f t="shared" si="5"/>
        <v>50</v>
      </c>
      <c r="G57" s="130"/>
      <c r="H57" s="105"/>
      <c r="I57" s="105"/>
      <c r="J57" s="105"/>
      <c r="K57" s="105">
        <v>50</v>
      </c>
      <c r="L57" s="105"/>
      <c r="M57" s="106"/>
      <c r="O57" s="25"/>
    </row>
    <row r="58" spans="1:29" s="6" customFormat="1" ht="15.95" customHeight="1" x14ac:dyDescent="0.2">
      <c r="A58" s="199">
        <v>38</v>
      </c>
      <c r="B58" s="158" t="s">
        <v>151</v>
      </c>
      <c r="C58" s="100" t="s">
        <v>152</v>
      </c>
      <c r="D58" s="101" t="s">
        <v>73</v>
      </c>
      <c r="E58" s="138">
        <v>47</v>
      </c>
      <c r="F58" s="177">
        <f t="shared" si="5"/>
        <v>47</v>
      </c>
      <c r="G58" s="130"/>
      <c r="H58" s="105"/>
      <c r="I58" s="105"/>
      <c r="J58" s="105"/>
      <c r="K58" s="105">
        <v>47</v>
      </c>
      <c r="L58" s="105"/>
      <c r="M58" s="106"/>
      <c r="O58" s="25"/>
    </row>
    <row r="59" spans="1:29" s="6" customFormat="1" ht="15.95" customHeight="1" x14ac:dyDescent="0.2">
      <c r="A59" s="199">
        <v>39</v>
      </c>
      <c r="B59" s="158" t="s">
        <v>153</v>
      </c>
      <c r="C59" s="100" t="s">
        <v>154</v>
      </c>
      <c r="D59" s="101" t="s">
        <v>73</v>
      </c>
      <c r="E59" s="138">
        <v>43</v>
      </c>
      <c r="F59" s="177">
        <f t="shared" si="5"/>
        <v>43</v>
      </c>
      <c r="G59" s="130"/>
      <c r="H59" s="105"/>
      <c r="I59" s="105"/>
      <c r="J59" s="105"/>
      <c r="K59" s="105">
        <v>43</v>
      </c>
      <c r="L59" s="105"/>
      <c r="M59" s="106"/>
      <c r="O59" s="25"/>
    </row>
    <row r="60" spans="1:29" s="6" customFormat="1" ht="15.95" customHeight="1" x14ac:dyDescent="0.2">
      <c r="A60" s="199">
        <v>40</v>
      </c>
      <c r="B60" s="158" t="s">
        <v>155</v>
      </c>
      <c r="C60" s="100" t="s">
        <v>156</v>
      </c>
      <c r="D60" s="101" t="s">
        <v>73</v>
      </c>
      <c r="E60" s="138">
        <v>42</v>
      </c>
      <c r="F60" s="177">
        <f t="shared" si="5"/>
        <v>42</v>
      </c>
      <c r="G60" s="130"/>
      <c r="H60" s="105"/>
      <c r="I60" s="105"/>
      <c r="J60" s="105"/>
      <c r="K60" s="105">
        <v>42</v>
      </c>
      <c r="L60" s="105"/>
      <c r="M60" s="106"/>
      <c r="O60" s="25"/>
    </row>
    <row r="61" spans="1:29" s="6" customFormat="1" ht="15.95" customHeight="1" x14ac:dyDescent="0.2">
      <c r="A61" s="199">
        <v>41</v>
      </c>
      <c r="B61" s="158" t="s">
        <v>157</v>
      </c>
      <c r="C61" s="100" t="s">
        <v>158</v>
      </c>
      <c r="D61" s="101" t="s">
        <v>73</v>
      </c>
      <c r="E61" s="138">
        <v>41</v>
      </c>
      <c r="F61" s="177">
        <f t="shared" si="5"/>
        <v>41</v>
      </c>
      <c r="G61" s="130"/>
      <c r="H61" s="105"/>
      <c r="I61" s="105"/>
      <c r="J61" s="105"/>
      <c r="K61" s="105">
        <v>41</v>
      </c>
      <c r="L61" s="105"/>
      <c r="M61" s="106"/>
      <c r="O61" s="25"/>
    </row>
    <row r="62" spans="1:29" s="6" customFormat="1" ht="15.95" customHeight="1" x14ac:dyDescent="0.2">
      <c r="A62" s="199">
        <v>42</v>
      </c>
      <c r="B62" s="158" t="s">
        <v>159</v>
      </c>
      <c r="C62" s="100" t="s">
        <v>160</v>
      </c>
      <c r="D62" s="101" t="s">
        <v>73</v>
      </c>
      <c r="E62" s="138">
        <v>39</v>
      </c>
      <c r="F62" s="177">
        <f t="shared" si="5"/>
        <v>39</v>
      </c>
      <c r="G62" s="130"/>
      <c r="H62" s="105"/>
      <c r="I62" s="105"/>
      <c r="J62" s="105"/>
      <c r="K62" s="105">
        <v>39</v>
      </c>
      <c r="L62" s="105"/>
      <c r="M62" s="106"/>
      <c r="O62" s="25"/>
    </row>
    <row r="63" spans="1:29" s="6" customFormat="1" ht="15.95" customHeight="1" thickBot="1" x14ac:dyDescent="0.25">
      <c r="A63" s="200">
        <v>43</v>
      </c>
      <c r="B63" s="159" t="s">
        <v>161</v>
      </c>
      <c r="C63" s="122" t="s">
        <v>162</v>
      </c>
      <c r="D63" s="123" t="s">
        <v>73</v>
      </c>
      <c r="E63" s="178">
        <v>38</v>
      </c>
      <c r="F63" s="179">
        <f t="shared" si="5"/>
        <v>38</v>
      </c>
      <c r="G63" s="131"/>
      <c r="H63" s="125"/>
      <c r="I63" s="125"/>
      <c r="J63" s="125"/>
      <c r="K63" s="125">
        <v>38</v>
      </c>
      <c r="L63" s="125"/>
      <c r="M63" s="126"/>
      <c r="O63" s="25"/>
    </row>
    <row r="64" spans="1:29" s="6" customFormat="1" ht="15.95" customHeight="1" x14ac:dyDescent="0.2">
      <c r="A64" s="1"/>
      <c r="B64" s="8"/>
      <c r="C64" s="8"/>
      <c r="D64" s="8"/>
      <c r="E64" s="27"/>
      <c r="F64" s="7"/>
      <c r="G64" s="7"/>
      <c r="H64" s="7"/>
      <c r="I64" s="7"/>
      <c r="J64" s="7"/>
      <c r="K64" s="7"/>
      <c r="L64" s="7"/>
      <c r="M64" s="7"/>
      <c r="O64" s="25"/>
    </row>
    <row r="65" spans="1:15" s="6" customFormat="1" ht="15.95" customHeight="1" x14ac:dyDescent="0.2">
      <c r="A65" s="1"/>
      <c r="B65" s="8"/>
      <c r="C65" s="8"/>
      <c r="D65" s="8"/>
      <c r="E65" s="27"/>
      <c r="F65" s="7"/>
      <c r="G65" s="7"/>
      <c r="H65" s="7"/>
      <c r="I65" s="7"/>
      <c r="J65" s="7"/>
      <c r="K65" s="7"/>
      <c r="L65" s="7"/>
      <c r="M65" s="7"/>
      <c r="O65" s="25"/>
    </row>
    <row r="66" spans="1:15" s="6" customFormat="1" ht="15.95" customHeight="1" x14ac:dyDescent="0.2">
      <c r="A66" s="1"/>
      <c r="B66" s="8"/>
      <c r="C66" s="8"/>
      <c r="D66" s="8"/>
      <c r="E66" s="27"/>
      <c r="F66" s="7"/>
      <c r="G66" s="7"/>
      <c r="H66" s="7"/>
      <c r="I66" s="7"/>
      <c r="J66" s="7"/>
      <c r="K66" s="7"/>
      <c r="L66" s="7"/>
      <c r="M66" s="7"/>
      <c r="O66" s="25"/>
    </row>
    <row r="67" spans="1:15" s="6" customFormat="1" ht="15.95" customHeight="1" x14ac:dyDescent="0.2">
      <c r="A67" s="1"/>
      <c r="B67" s="8"/>
      <c r="C67" s="8"/>
      <c r="D67" s="8"/>
      <c r="E67" s="27"/>
      <c r="F67" s="7"/>
      <c r="G67" s="7"/>
      <c r="H67" s="7"/>
      <c r="I67" s="7"/>
      <c r="J67" s="7"/>
      <c r="K67" s="7"/>
      <c r="L67" s="7"/>
      <c r="M67" s="7"/>
      <c r="O67" s="25"/>
    </row>
    <row r="68" spans="1:15" s="6" customFormat="1" ht="15.95" customHeight="1" x14ac:dyDescent="0.2">
      <c r="A68" s="1"/>
      <c r="B68" s="8"/>
      <c r="C68" s="8"/>
      <c r="D68" s="8"/>
      <c r="E68" s="27"/>
      <c r="F68" s="7"/>
      <c r="G68" s="7"/>
      <c r="H68" s="7"/>
      <c r="I68" s="7"/>
      <c r="J68" s="7"/>
      <c r="K68" s="7"/>
      <c r="L68" s="7"/>
      <c r="M68" s="7"/>
      <c r="O68" s="25"/>
    </row>
    <row r="69" spans="1:15" s="6" customFormat="1" ht="15.95" customHeight="1" x14ac:dyDescent="0.2">
      <c r="A69" s="1"/>
      <c r="B69" s="8"/>
      <c r="C69" s="8"/>
      <c r="D69" s="8"/>
      <c r="E69" s="27"/>
      <c r="F69" s="7"/>
      <c r="G69" s="7"/>
      <c r="H69" s="7"/>
      <c r="I69" s="7"/>
      <c r="J69" s="7"/>
      <c r="K69" s="7"/>
      <c r="L69" s="7"/>
      <c r="M69" s="7"/>
      <c r="O69" s="25"/>
    </row>
    <row r="70" spans="1:15" s="6" customFormat="1" ht="15.95" customHeight="1" x14ac:dyDescent="0.2">
      <c r="A70" s="1"/>
      <c r="B70" s="8"/>
      <c r="C70" s="8"/>
      <c r="D70" s="8"/>
      <c r="E70" s="27"/>
      <c r="F70" s="7"/>
      <c r="G70" s="7"/>
      <c r="H70" s="7"/>
      <c r="I70" s="7"/>
      <c r="J70" s="7"/>
      <c r="K70" s="7"/>
      <c r="L70" s="7"/>
      <c r="M70" s="7"/>
      <c r="O70" s="25"/>
    </row>
    <row r="71" spans="1:15" s="6" customFormat="1" ht="15.95" customHeight="1" x14ac:dyDescent="0.2">
      <c r="A71" s="1"/>
      <c r="B71" s="8"/>
      <c r="C71" s="8"/>
      <c r="D71" s="8"/>
      <c r="E71" s="27"/>
      <c r="F71" s="7"/>
      <c r="G71" s="7"/>
      <c r="H71" s="7"/>
      <c r="I71" s="7"/>
      <c r="J71" s="7"/>
      <c r="K71" s="7"/>
      <c r="L71" s="7"/>
      <c r="M71" s="7"/>
      <c r="O71" s="25"/>
    </row>
    <row r="72" spans="1:15" s="6" customFormat="1" ht="15.95" customHeight="1" x14ac:dyDescent="0.2">
      <c r="A72" s="1"/>
      <c r="B72" s="8"/>
      <c r="C72" s="8"/>
      <c r="D72" s="8"/>
      <c r="E72" s="27"/>
      <c r="F72" s="7"/>
      <c r="G72" s="7"/>
      <c r="H72" s="7"/>
      <c r="I72" s="7"/>
      <c r="J72" s="7"/>
      <c r="K72" s="7"/>
      <c r="L72" s="7"/>
      <c r="M72" s="7"/>
      <c r="O72" s="25"/>
    </row>
    <row r="73" spans="1:15" s="6" customFormat="1" ht="15.95" customHeight="1" x14ac:dyDescent="0.2">
      <c r="A73" s="1"/>
      <c r="B73" s="8"/>
      <c r="C73" s="8"/>
      <c r="D73" s="8"/>
      <c r="E73" s="27"/>
      <c r="F73" s="7"/>
      <c r="G73" s="7"/>
      <c r="H73" s="7"/>
      <c r="I73" s="7"/>
      <c r="J73" s="7"/>
      <c r="K73" s="7"/>
      <c r="L73" s="7"/>
      <c r="M73" s="7"/>
      <c r="O73" s="25"/>
    </row>
    <row r="74" spans="1:15" s="6" customFormat="1" ht="15.95" customHeight="1" x14ac:dyDescent="0.2">
      <c r="A74" s="1"/>
      <c r="B74" s="8"/>
      <c r="C74" s="8"/>
      <c r="D74" s="8"/>
      <c r="E74" s="27"/>
      <c r="F74" s="7"/>
      <c r="G74" s="7"/>
      <c r="H74" s="7"/>
      <c r="I74" s="7"/>
      <c r="J74" s="7"/>
      <c r="K74" s="7"/>
      <c r="L74" s="7"/>
      <c r="M74" s="7"/>
      <c r="O74" s="25"/>
    </row>
    <row r="75" spans="1:15" s="6" customFormat="1" ht="15.95" customHeight="1" x14ac:dyDescent="0.2">
      <c r="A75" s="1"/>
      <c r="B75" s="8"/>
      <c r="C75" s="8"/>
      <c r="D75" s="8"/>
      <c r="E75" s="27"/>
      <c r="F75" s="7"/>
      <c r="G75" s="7"/>
      <c r="H75" s="7"/>
      <c r="I75" s="7"/>
      <c r="J75" s="7"/>
      <c r="K75" s="7"/>
      <c r="L75" s="7"/>
      <c r="M75" s="7"/>
      <c r="O75" s="25"/>
    </row>
    <row r="76" spans="1:15" s="6" customFormat="1" ht="15.95" customHeight="1" x14ac:dyDescent="0.2">
      <c r="A76" s="1"/>
      <c r="B76" s="8"/>
      <c r="C76" s="8"/>
      <c r="D76" s="8"/>
      <c r="E76" s="27"/>
      <c r="F76" s="7"/>
      <c r="G76" s="7"/>
      <c r="H76" s="7"/>
      <c r="I76" s="7"/>
      <c r="J76" s="7"/>
      <c r="K76" s="7"/>
      <c r="L76" s="7"/>
      <c r="M76" s="7"/>
      <c r="O76" s="25"/>
    </row>
    <row r="77" spans="1:15" s="6" customFormat="1" ht="15.95" customHeight="1" x14ac:dyDescent="0.2">
      <c r="A77" s="1"/>
      <c r="B77" s="8"/>
      <c r="C77" s="8"/>
      <c r="D77" s="8"/>
      <c r="E77" s="27"/>
      <c r="F77" s="7"/>
      <c r="G77" s="7"/>
      <c r="H77" s="7"/>
      <c r="I77" s="7"/>
      <c r="J77" s="7"/>
      <c r="K77" s="7"/>
      <c r="L77" s="7"/>
      <c r="M77" s="7"/>
      <c r="O77" s="25"/>
    </row>
    <row r="78" spans="1:15" s="6" customFormat="1" ht="15.95" customHeight="1" x14ac:dyDescent="0.2">
      <c r="A78" s="1"/>
      <c r="B78" s="8"/>
      <c r="C78" s="8"/>
      <c r="D78" s="8"/>
      <c r="E78" s="27"/>
      <c r="F78" s="7"/>
      <c r="G78" s="7"/>
      <c r="H78" s="7"/>
      <c r="I78" s="7"/>
      <c r="J78" s="7"/>
      <c r="K78" s="7"/>
      <c r="L78" s="7"/>
      <c r="M78" s="7"/>
      <c r="O78" s="25"/>
    </row>
    <row r="79" spans="1:15" s="6" customFormat="1" ht="15.95" customHeight="1" x14ac:dyDescent="0.2">
      <c r="A79" s="1"/>
      <c r="B79" s="8"/>
      <c r="C79" s="8"/>
      <c r="D79" s="8"/>
      <c r="E79" s="27"/>
      <c r="F79" s="7"/>
      <c r="G79" s="7"/>
      <c r="H79" s="7"/>
      <c r="I79" s="7"/>
      <c r="J79" s="7"/>
      <c r="K79" s="7"/>
      <c r="L79" s="7"/>
      <c r="M79" s="7"/>
      <c r="O79" s="25"/>
    </row>
    <row r="80" spans="1:15" s="6" customFormat="1" ht="15.95" customHeight="1" x14ac:dyDescent="0.2">
      <c r="A80" s="1"/>
      <c r="B80" s="8"/>
      <c r="C80" s="8"/>
      <c r="D80" s="8"/>
      <c r="E80" s="27"/>
      <c r="F80" s="7"/>
      <c r="G80" s="7"/>
      <c r="H80" s="7"/>
      <c r="I80" s="7"/>
      <c r="J80" s="7"/>
      <c r="K80" s="7"/>
      <c r="L80" s="7"/>
      <c r="M80" s="7"/>
      <c r="O80" s="25"/>
    </row>
  </sheetData>
  <sortState ref="B21:M33">
    <sortCondition descending="1" ref="E36:E39"/>
  </sortState>
  <mergeCells count="4">
    <mergeCell ref="A18:M18"/>
    <mergeCell ref="A2:M2"/>
    <mergeCell ref="Q2:AC2"/>
    <mergeCell ref="Q18:AC18"/>
  </mergeCells>
  <phoneticPr fontId="0" type="noConversion"/>
  <conditionalFormatting sqref="C24:C31 S21">
    <cfRule type="expression" dxfId="5" priority="10" stopIfTrue="1">
      <formula>#REF!=2</formula>
    </cfRule>
  </conditionalFormatting>
  <conditionalFormatting sqref="D24:D31 T21">
    <cfRule type="cellIs" dxfId="4" priority="11" stopIfTrue="1" operator="lessThan">
      <formula>1</formula>
    </cfRule>
  </conditionalFormatting>
  <conditionalFormatting sqref="S22">
    <cfRule type="expression" dxfId="3" priority="3" stopIfTrue="1">
      <formula>#REF!=2</formula>
    </cfRule>
  </conditionalFormatting>
  <conditionalFormatting sqref="T22">
    <cfRule type="cellIs" dxfId="2" priority="4" stopIfTrue="1" operator="lessThan">
      <formula>1</formula>
    </cfRule>
  </conditionalFormatting>
  <conditionalFormatting sqref="S31:S32">
    <cfRule type="expression" dxfId="1" priority="1" stopIfTrue="1">
      <formula>#REF!=2</formula>
    </cfRule>
  </conditionalFormatting>
  <conditionalFormatting sqref="T31:T32">
    <cfRule type="cellIs" dxfId="0" priority="2" stopIfTrue="1" operator="lessThan">
      <formula>1</formula>
    </cfRule>
  </conditionalFormatting>
  <pageMargins left="0.32" right="0.28999999999999998" top="0.4" bottom="0.51" header="0.39370078740157499" footer="0.21"/>
  <pageSetup paperSize="9" scale="48" orientation="landscape" horizontalDpi="300" r:id="rId1"/>
  <headerFooter alignWithMargins="0">
    <oddFooter>&amp;L&amp;F&amp;R&amp;14&amp;D /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D16" sqref="D16"/>
    </sheetView>
  </sheetViews>
  <sheetFormatPr defaultRowHeight="12.75" x14ac:dyDescent="0.2"/>
  <cols>
    <col min="3" max="3" width="13.5703125" customWidth="1"/>
    <col min="4" max="5" width="14.28515625" customWidth="1"/>
  </cols>
  <sheetData>
    <row r="1" spans="1:7" ht="18.75" thickBot="1" x14ac:dyDescent="0.25">
      <c r="A1" s="241" t="s">
        <v>75</v>
      </c>
      <c r="B1" s="242"/>
      <c r="C1" s="242"/>
      <c r="D1" s="242"/>
      <c r="E1" s="242"/>
      <c r="F1" s="243"/>
      <c r="G1" s="243"/>
    </row>
    <row r="2" spans="1:7" x14ac:dyDescent="0.2">
      <c r="A2" s="244" t="s">
        <v>64</v>
      </c>
      <c r="B2" s="245"/>
      <c r="C2" s="245"/>
      <c r="D2" s="245"/>
      <c r="E2" s="245"/>
      <c r="F2" s="246"/>
      <c r="G2" s="246"/>
    </row>
    <row r="3" spans="1:7" ht="18" x14ac:dyDescent="0.2">
      <c r="A3" s="46" t="s">
        <v>31</v>
      </c>
      <c r="B3" s="45"/>
      <c r="C3" s="45"/>
      <c r="D3" s="45"/>
      <c r="E3" s="45"/>
      <c r="F3" s="45"/>
      <c r="G3" s="45"/>
    </row>
    <row r="4" spans="1:7" ht="25.5" x14ac:dyDescent="0.2">
      <c r="A4" s="3" t="s">
        <v>35</v>
      </c>
      <c r="B4" s="9" t="s">
        <v>76</v>
      </c>
      <c r="C4" s="3" t="s">
        <v>29</v>
      </c>
      <c r="D4" s="3" t="s">
        <v>32</v>
      </c>
      <c r="E4" s="3" t="s">
        <v>9</v>
      </c>
      <c r="F4" s="10" t="s">
        <v>34</v>
      </c>
      <c r="G4" s="10" t="s">
        <v>33</v>
      </c>
    </row>
    <row r="5" spans="1:7" x14ac:dyDescent="0.2">
      <c r="A5" s="5">
        <v>1</v>
      </c>
      <c r="B5" s="11">
        <f>SUM(F5:G5)</f>
        <v>375</v>
      </c>
      <c r="C5" s="47" t="s">
        <v>37</v>
      </c>
      <c r="D5" s="47" t="s">
        <v>38</v>
      </c>
      <c r="E5" s="5" t="s">
        <v>73</v>
      </c>
      <c r="F5" s="48">
        <v>45</v>
      </c>
      <c r="G5" s="49">
        <v>330</v>
      </c>
    </row>
    <row r="6" spans="1:7" x14ac:dyDescent="0.2">
      <c r="A6" s="5">
        <v>2</v>
      </c>
      <c r="B6" s="11">
        <f>SUM(F6:G6)</f>
        <v>314</v>
      </c>
      <c r="C6" s="47" t="s">
        <v>71</v>
      </c>
      <c r="D6" s="47" t="s">
        <v>72</v>
      </c>
      <c r="E6" s="5" t="s">
        <v>6</v>
      </c>
      <c r="F6" s="48">
        <v>30</v>
      </c>
      <c r="G6" s="49">
        <v>284</v>
      </c>
    </row>
    <row r="7" spans="1:7" x14ac:dyDescent="0.2">
      <c r="A7" s="5">
        <v>3</v>
      </c>
      <c r="B7" s="11">
        <f>SUM(F7:G7)</f>
        <v>286</v>
      </c>
      <c r="C7" s="47" t="s">
        <v>65</v>
      </c>
      <c r="D7" s="47" t="s">
        <v>66</v>
      </c>
      <c r="E7" s="5" t="s">
        <v>7</v>
      </c>
      <c r="F7" s="48">
        <v>38</v>
      </c>
      <c r="G7" s="49">
        <v>248</v>
      </c>
    </row>
    <row r="8" spans="1:7" x14ac:dyDescent="0.2">
      <c r="A8" s="5">
        <v>4</v>
      </c>
      <c r="B8" s="11">
        <f>SUM(F8:G8)</f>
        <v>254</v>
      </c>
      <c r="C8" s="47" t="s">
        <v>40</v>
      </c>
      <c r="D8" s="47" t="s">
        <v>70</v>
      </c>
      <c r="E8" s="5" t="s">
        <v>7</v>
      </c>
      <c r="F8" s="48">
        <v>33</v>
      </c>
      <c r="G8" s="49">
        <v>221</v>
      </c>
    </row>
    <row r="9" spans="1:7" x14ac:dyDescent="0.2">
      <c r="A9" s="5">
        <v>5</v>
      </c>
      <c r="B9" s="11">
        <f>SUM(F9:G9)</f>
        <v>225</v>
      </c>
      <c r="C9" s="47" t="s">
        <v>77</v>
      </c>
      <c r="D9" s="47" t="s">
        <v>78</v>
      </c>
      <c r="E9" s="5" t="s">
        <v>8</v>
      </c>
      <c r="F9" s="48">
        <v>27</v>
      </c>
      <c r="G9" s="49">
        <v>198</v>
      </c>
    </row>
    <row r="10" spans="1:7" ht="18" x14ac:dyDescent="0.2">
      <c r="A10" s="46" t="s">
        <v>30</v>
      </c>
      <c r="B10" s="45"/>
      <c r="C10" s="45"/>
      <c r="D10" s="45"/>
      <c r="E10" s="45"/>
      <c r="F10" s="45"/>
      <c r="G10" s="45"/>
    </row>
    <row r="11" spans="1:7" ht="25.5" x14ac:dyDescent="0.2">
      <c r="A11" s="3" t="s">
        <v>35</v>
      </c>
      <c r="B11" s="9" t="s">
        <v>76</v>
      </c>
      <c r="C11" s="3" t="s">
        <v>29</v>
      </c>
      <c r="D11" s="3" t="s">
        <v>32</v>
      </c>
      <c r="E11" s="3" t="s">
        <v>9</v>
      </c>
      <c r="F11" s="10" t="s">
        <v>34</v>
      </c>
      <c r="G11" s="10" t="s">
        <v>33</v>
      </c>
    </row>
    <row r="12" spans="1:7" x14ac:dyDescent="0.2">
      <c r="A12" s="5">
        <v>1</v>
      </c>
      <c r="B12" s="11">
        <f t="shared" ref="B12:B36" si="0">SUM(F12:G12)</f>
        <v>347</v>
      </c>
      <c r="C12" s="47" t="s">
        <v>81</v>
      </c>
      <c r="D12" s="47" t="s">
        <v>82</v>
      </c>
      <c r="E12" s="5" t="s">
        <v>95</v>
      </c>
      <c r="F12" s="48">
        <v>17</v>
      </c>
      <c r="G12" s="32">
        <v>330</v>
      </c>
    </row>
    <row r="13" spans="1:7" x14ac:dyDescent="0.2">
      <c r="A13" s="5">
        <v>2</v>
      </c>
      <c r="B13" s="11">
        <f t="shared" si="0"/>
        <v>299</v>
      </c>
      <c r="C13" s="47" t="s">
        <v>43</v>
      </c>
      <c r="D13" s="47" t="s">
        <v>57</v>
      </c>
      <c r="E13" s="5" t="s">
        <v>7</v>
      </c>
      <c r="F13" s="48">
        <v>15</v>
      </c>
      <c r="G13" s="32">
        <v>284</v>
      </c>
    </row>
    <row r="14" spans="1:7" x14ac:dyDescent="0.2">
      <c r="A14" s="5">
        <v>3</v>
      </c>
      <c r="B14" s="11">
        <f t="shared" si="0"/>
        <v>275</v>
      </c>
      <c r="C14" s="47" t="s">
        <v>93</v>
      </c>
      <c r="D14" s="47" t="s">
        <v>94</v>
      </c>
      <c r="E14" s="5" t="s">
        <v>7</v>
      </c>
      <c r="F14" s="48">
        <v>27</v>
      </c>
      <c r="G14" s="32">
        <v>248</v>
      </c>
    </row>
    <row r="15" spans="1:7" x14ac:dyDescent="0.2">
      <c r="A15" s="5">
        <v>4</v>
      </c>
      <c r="B15" s="11">
        <f t="shared" si="0"/>
        <v>239</v>
      </c>
      <c r="C15" s="47" t="s">
        <v>27</v>
      </c>
      <c r="D15" s="47" t="s">
        <v>121</v>
      </c>
      <c r="E15" s="5" t="s">
        <v>7</v>
      </c>
      <c r="F15" s="48">
        <v>18</v>
      </c>
      <c r="G15" s="32">
        <v>221</v>
      </c>
    </row>
    <row r="16" spans="1:7" x14ac:dyDescent="0.2">
      <c r="A16" s="5">
        <v>5</v>
      </c>
      <c r="B16" s="11">
        <f t="shared" si="0"/>
        <v>213</v>
      </c>
      <c r="C16" s="47" t="s">
        <v>10</v>
      </c>
      <c r="D16" s="47" t="s">
        <v>16</v>
      </c>
      <c r="E16" s="5" t="s">
        <v>6</v>
      </c>
      <c r="F16" s="48">
        <v>33</v>
      </c>
      <c r="G16" s="49">
        <v>180</v>
      </c>
    </row>
    <row r="17" spans="1:7" x14ac:dyDescent="0.2">
      <c r="A17" s="5">
        <v>6</v>
      </c>
      <c r="B17" s="11">
        <f t="shared" si="0"/>
        <v>198</v>
      </c>
      <c r="C17" s="47" t="s">
        <v>43</v>
      </c>
      <c r="D17" s="47" t="s">
        <v>22</v>
      </c>
      <c r="E17" s="5" t="s">
        <v>7</v>
      </c>
      <c r="F17" s="48"/>
      <c r="G17" s="49">
        <v>198</v>
      </c>
    </row>
    <row r="18" spans="1:7" x14ac:dyDescent="0.2">
      <c r="A18" s="5">
        <v>7</v>
      </c>
      <c r="B18" s="11">
        <f t="shared" si="0"/>
        <v>191</v>
      </c>
      <c r="C18" s="47" t="s">
        <v>21</v>
      </c>
      <c r="D18" s="47" t="s">
        <v>20</v>
      </c>
      <c r="E18" s="5" t="s">
        <v>73</v>
      </c>
      <c r="F18" s="48">
        <v>38</v>
      </c>
      <c r="G18" s="32">
        <v>153</v>
      </c>
    </row>
    <row r="19" spans="1:7" x14ac:dyDescent="0.2">
      <c r="A19" s="5">
        <v>8</v>
      </c>
      <c r="B19" s="11">
        <f t="shared" si="0"/>
        <v>171</v>
      </c>
      <c r="C19" s="47" t="s">
        <v>28</v>
      </c>
      <c r="D19" s="47" t="s">
        <v>23</v>
      </c>
      <c r="E19" s="5" t="s">
        <v>6</v>
      </c>
      <c r="F19" s="48">
        <v>30</v>
      </c>
      <c r="G19" s="32">
        <v>141</v>
      </c>
    </row>
    <row r="20" spans="1:7" x14ac:dyDescent="0.2">
      <c r="A20" s="5">
        <v>9</v>
      </c>
      <c r="B20" s="11">
        <f t="shared" si="0"/>
        <v>170</v>
      </c>
      <c r="C20" s="47" t="s">
        <v>19</v>
      </c>
      <c r="D20" s="47" t="s">
        <v>22</v>
      </c>
      <c r="E20" s="5" t="s">
        <v>7</v>
      </c>
      <c r="F20" s="48">
        <v>45</v>
      </c>
      <c r="G20" s="32">
        <v>125</v>
      </c>
    </row>
    <row r="21" spans="1:7" x14ac:dyDescent="0.2">
      <c r="A21" s="5">
        <v>10</v>
      </c>
      <c r="B21" s="11">
        <f t="shared" si="0"/>
        <v>165</v>
      </c>
      <c r="C21" s="47" t="s">
        <v>83</v>
      </c>
      <c r="D21" s="47" t="s">
        <v>84</v>
      </c>
      <c r="E21" s="5" t="s">
        <v>73</v>
      </c>
      <c r="F21" s="48"/>
      <c r="G21" s="32">
        <v>165</v>
      </c>
    </row>
    <row r="22" spans="1:7" x14ac:dyDescent="0.2">
      <c r="A22" s="5">
        <v>11</v>
      </c>
      <c r="B22" s="11">
        <f t="shared" si="0"/>
        <v>143</v>
      </c>
      <c r="C22" s="47" t="s">
        <v>67</v>
      </c>
      <c r="D22" s="47" t="s">
        <v>56</v>
      </c>
      <c r="E22" s="5" t="s">
        <v>8</v>
      </c>
      <c r="F22" s="48">
        <v>23</v>
      </c>
      <c r="G22" s="32">
        <v>120</v>
      </c>
    </row>
    <row r="23" spans="1:7" x14ac:dyDescent="0.2">
      <c r="A23" s="5">
        <v>12</v>
      </c>
      <c r="B23" s="11">
        <f t="shared" si="0"/>
        <v>140</v>
      </c>
      <c r="C23" s="47" t="s">
        <v>28</v>
      </c>
      <c r="D23" s="47" t="s">
        <v>79</v>
      </c>
      <c r="E23" s="5" t="s">
        <v>8</v>
      </c>
      <c r="F23" s="48">
        <v>24</v>
      </c>
      <c r="G23" s="32">
        <v>116</v>
      </c>
    </row>
    <row r="24" spans="1:7" x14ac:dyDescent="0.2">
      <c r="A24" s="5">
        <v>13</v>
      </c>
      <c r="B24" s="11">
        <f t="shared" si="0"/>
        <v>134</v>
      </c>
      <c r="C24" s="47" t="s">
        <v>12</v>
      </c>
      <c r="D24" s="47" t="s">
        <v>44</v>
      </c>
      <c r="E24" s="5" t="s">
        <v>7</v>
      </c>
      <c r="F24" s="48"/>
      <c r="G24" s="49">
        <v>134</v>
      </c>
    </row>
    <row r="25" spans="1:7" x14ac:dyDescent="0.2">
      <c r="A25" s="5">
        <v>14</v>
      </c>
      <c r="B25" s="11">
        <f t="shared" si="0"/>
        <v>132</v>
      </c>
      <c r="C25" s="47" t="s">
        <v>10</v>
      </c>
      <c r="D25" s="47" t="s">
        <v>80</v>
      </c>
      <c r="E25" s="5" t="s">
        <v>73</v>
      </c>
      <c r="F25" s="48">
        <v>21</v>
      </c>
      <c r="G25" s="32">
        <v>111</v>
      </c>
    </row>
    <row r="26" spans="1:7" x14ac:dyDescent="0.2">
      <c r="A26" s="5">
        <v>15</v>
      </c>
      <c r="B26" s="11">
        <f t="shared" si="0"/>
        <v>129</v>
      </c>
      <c r="C26" s="47" t="s">
        <v>14</v>
      </c>
      <c r="D26" s="47" t="s">
        <v>25</v>
      </c>
      <c r="E26" s="5" t="s">
        <v>6</v>
      </c>
      <c r="F26" s="48"/>
      <c r="G26" s="32">
        <v>129</v>
      </c>
    </row>
    <row r="27" spans="1:7" x14ac:dyDescent="0.2">
      <c r="A27" s="5">
        <v>16</v>
      </c>
      <c r="B27" s="11">
        <f t="shared" si="0"/>
        <v>127</v>
      </c>
      <c r="C27" s="47" t="s">
        <v>11</v>
      </c>
      <c r="D27" s="47" t="s">
        <v>17</v>
      </c>
      <c r="E27" s="5" t="s">
        <v>7</v>
      </c>
      <c r="F27" s="48">
        <v>20</v>
      </c>
      <c r="G27" s="49">
        <v>107</v>
      </c>
    </row>
    <row r="28" spans="1:7" x14ac:dyDescent="0.2">
      <c r="A28" s="5">
        <v>17</v>
      </c>
      <c r="B28" s="11">
        <f t="shared" si="0"/>
        <v>102</v>
      </c>
      <c r="C28" s="47" t="s">
        <v>26</v>
      </c>
      <c r="D28" s="47" t="s">
        <v>24</v>
      </c>
      <c r="E28" s="5" t="s">
        <v>8</v>
      </c>
      <c r="F28" s="48"/>
      <c r="G28" s="32">
        <v>102</v>
      </c>
    </row>
    <row r="29" spans="1:7" x14ac:dyDescent="0.2">
      <c r="A29" s="5">
        <v>18</v>
      </c>
      <c r="B29" s="11">
        <f t="shared" si="0"/>
        <v>98</v>
      </c>
      <c r="C29" s="47" t="s">
        <v>85</v>
      </c>
      <c r="D29" s="47" t="s">
        <v>86</v>
      </c>
      <c r="E29" s="5" t="s">
        <v>6</v>
      </c>
      <c r="F29" s="48"/>
      <c r="G29" s="32">
        <v>98</v>
      </c>
    </row>
    <row r="30" spans="1:7" x14ac:dyDescent="0.2">
      <c r="A30" s="5">
        <v>19</v>
      </c>
      <c r="B30" s="11">
        <f t="shared" si="0"/>
        <v>93</v>
      </c>
      <c r="C30" s="47" t="s">
        <v>41</v>
      </c>
      <c r="D30" s="47" t="s">
        <v>42</v>
      </c>
      <c r="E30" s="5" t="s">
        <v>8</v>
      </c>
      <c r="F30" s="48"/>
      <c r="G30" s="32">
        <v>93</v>
      </c>
    </row>
    <row r="31" spans="1:7" x14ac:dyDescent="0.2">
      <c r="A31" s="5">
        <v>20</v>
      </c>
      <c r="B31" s="11">
        <f t="shared" si="0"/>
        <v>90</v>
      </c>
      <c r="C31" s="47" t="s">
        <v>15</v>
      </c>
      <c r="D31" s="47" t="s">
        <v>87</v>
      </c>
      <c r="E31" s="5" t="s">
        <v>73</v>
      </c>
      <c r="F31" s="48"/>
      <c r="G31" s="32">
        <v>90</v>
      </c>
    </row>
    <row r="32" spans="1:7" x14ac:dyDescent="0.2">
      <c r="A32" s="5">
        <v>21</v>
      </c>
      <c r="B32" s="11">
        <f t="shared" si="0"/>
        <v>87</v>
      </c>
      <c r="C32" s="47" t="s">
        <v>13</v>
      </c>
      <c r="D32" s="47" t="s">
        <v>18</v>
      </c>
      <c r="E32" s="5" t="s">
        <v>7</v>
      </c>
      <c r="F32" s="48"/>
      <c r="G32" s="49">
        <v>87</v>
      </c>
    </row>
    <row r="33" spans="1:7" x14ac:dyDescent="0.2">
      <c r="A33" s="5">
        <v>22</v>
      </c>
      <c r="B33" s="11">
        <f t="shared" si="0"/>
        <v>84</v>
      </c>
      <c r="C33" s="47" t="s">
        <v>88</v>
      </c>
      <c r="D33" s="47" t="s">
        <v>89</v>
      </c>
      <c r="E33" s="5" t="s">
        <v>7</v>
      </c>
      <c r="F33" s="48"/>
      <c r="G33" s="32">
        <v>84</v>
      </c>
    </row>
    <row r="34" spans="1:7" x14ac:dyDescent="0.2">
      <c r="A34" s="5">
        <v>23</v>
      </c>
      <c r="B34" s="11">
        <f t="shared" si="0"/>
        <v>81</v>
      </c>
      <c r="C34" s="47" t="s">
        <v>90</v>
      </c>
      <c r="D34" s="47" t="s">
        <v>91</v>
      </c>
      <c r="E34" s="5" t="s">
        <v>73</v>
      </c>
      <c r="F34" s="48"/>
      <c r="G34" s="32">
        <v>81</v>
      </c>
    </row>
    <row r="35" spans="1:7" x14ac:dyDescent="0.2">
      <c r="A35" s="5">
        <v>24</v>
      </c>
      <c r="B35" s="11">
        <f t="shared" si="0"/>
        <v>78</v>
      </c>
      <c r="C35" s="47" t="s">
        <v>45</v>
      </c>
      <c r="D35" s="47" t="s">
        <v>69</v>
      </c>
      <c r="E35" s="5" t="s">
        <v>7</v>
      </c>
      <c r="F35" s="48"/>
      <c r="G35" s="32">
        <v>78</v>
      </c>
    </row>
    <row r="36" spans="1:7" x14ac:dyDescent="0.2">
      <c r="A36" s="5">
        <v>25</v>
      </c>
      <c r="B36" s="11">
        <f t="shared" si="0"/>
        <v>75</v>
      </c>
      <c r="C36" s="47" t="s">
        <v>13</v>
      </c>
      <c r="D36" s="47" t="s">
        <v>92</v>
      </c>
      <c r="E36" s="5" t="s">
        <v>7</v>
      </c>
      <c r="F36" s="48"/>
      <c r="G36" s="49">
        <v>75</v>
      </c>
    </row>
  </sheetData>
  <sortState ref="B12:G36">
    <sortCondition descending="1" ref="B12:B36"/>
  </sortState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9" workbookViewId="0">
      <selection activeCell="N23" sqref="N23"/>
    </sheetView>
  </sheetViews>
  <sheetFormatPr defaultRowHeight="12.75" x14ac:dyDescent="0.2"/>
  <cols>
    <col min="1" max="1" width="6" customWidth="1"/>
    <col min="3" max="3" width="10.7109375" customWidth="1"/>
    <col min="4" max="4" width="12.42578125" customWidth="1"/>
    <col min="5" max="5" width="14.140625" customWidth="1"/>
  </cols>
  <sheetData>
    <row r="1" spans="1:7" ht="18.75" thickBot="1" x14ac:dyDescent="0.25">
      <c r="A1" s="241" t="s">
        <v>108</v>
      </c>
      <c r="B1" s="242"/>
      <c r="C1" s="242"/>
      <c r="D1" s="242"/>
      <c r="E1" s="242"/>
      <c r="F1" s="243"/>
      <c r="G1" s="243"/>
    </row>
    <row r="2" spans="1:7" x14ac:dyDescent="0.2">
      <c r="A2" s="244" t="s">
        <v>109</v>
      </c>
      <c r="B2" s="245"/>
      <c r="C2" s="245"/>
      <c r="D2" s="245"/>
      <c r="E2" s="245"/>
      <c r="F2" s="246"/>
      <c r="G2" s="246"/>
    </row>
    <row r="3" spans="1:7" ht="18" x14ac:dyDescent="0.2">
      <c r="A3" s="247" t="s">
        <v>31</v>
      </c>
      <c r="B3" s="247"/>
      <c r="C3" s="247"/>
      <c r="D3" s="247"/>
      <c r="E3" s="247"/>
      <c r="F3" s="247"/>
      <c r="G3" s="247"/>
    </row>
    <row r="4" spans="1:7" ht="25.5" x14ac:dyDescent="0.2">
      <c r="A4" s="3" t="s">
        <v>35</v>
      </c>
      <c r="B4" s="9" t="s">
        <v>76</v>
      </c>
      <c r="C4" s="3" t="s">
        <v>29</v>
      </c>
      <c r="D4" s="3" t="s">
        <v>32</v>
      </c>
      <c r="E4" s="3" t="s">
        <v>9</v>
      </c>
      <c r="F4" s="10" t="s">
        <v>34</v>
      </c>
      <c r="G4" s="10" t="s">
        <v>33</v>
      </c>
    </row>
    <row r="5" spans="1:7" x14ac:dyDescent="0.2">
      <c r="A5" s="5">
        <v>1</v>
      </c>
      <c r="B5" s="11">
        <f t="shared" ref="B5:B10" si="0">SUM(F5:G5)</f>
        <v>250</v>
      </c>
      <c r="C5" s="47" t="s">
        <v>37</v>
      </c>
      <c r="D5" s="47" t="s">
        <v>38</v>
      </c>
      <c r="E5" s="5" t="s">
        <v>73</v>
      </c>
      <c r="F5" s="48">
        <v>30</v>
      </c>
      <c r="G5" s="49">
        <v>220</v>
      </c>
    </row>
    <row r="6" spans="1:7" x14ac:dyDescent="0.2">
      <c r="A6" s="5">
        <v>2</v>
      </c>
      <c r="B6" s="11">
        <f t="shared" si="0"/>
        <v>214</v>
      </c>
      <c r="C6" s="47" t="s">
        <v>65</v>
      </c>
      <c r="D6" s="47" t="s">
        <v>66</v>
      </c>
      <c r="E6" s="5" t="s">
        <v>7</v>
      </c>
      <c r="F6" s="48">
        <v>25</v>
      </c>
      <c r="G6" s="49">
        <v>189</v>
      </c>
    </row>
    <row r="7" spans="1:7" x14ac:dyDescent="0.2">
      <c r="A7" s="5">
        <v>3</v>
      </c>
      <c r="B7" s="11">
        <f t="shared" si="0"/>
        <v>187</v>
      </c>
      <c r="C7" s="47" t="s">
        <v>40</v>
      </c>
      <c r="D7" s="47" t="s">
        <v>70</v>
      </c>
      <c r="E7" s="5" t="s">
        <v>7</v>
      </c>
      <c r="F7" s="48">
        <v>22</v>
      </c>
      <c r="G7" s="49">
        <v>165</v>
      </c>
    </row>
    <row r="8" spans="1:7" x14ac:dyDescent="0.2">
      <c r="A8" s="5">
        <v>4</v>
      </c>
      <c r="B8" s="11">
        <f t="shared" si="0"/>
        <v>167</v>
      </c>
      <c r="C8" s="47" t="s">
        <v>77</v>
      </c>
      <c r="D8" s="47" t="s">
        <v>110</v>
      </c>
      <c r="E8" s="5" t="s">
        <v>7</v>
      </c>
      <c r="F8" s="48">
        <v>20</v>
      </c>
      <c r="G8" s="49">
        <v>147</v>
      </c>
    </row>
    <row r="9" spans="1:7" x14ac:dyDescent="0.2">
      <c r="A9" s="5">
        <v>5</v>
      </c>
      <c r="B9" s="11">
        <f t="shared" si="0"/>
        <v>150</v>
      </c>
      <c r="C9" s="47" t="s">
        <v>111</v>
      </c>
      <c r="D9" s="47" t="s">
        <v>112</v>
      </c>
      <c r="E9" s="5" t="s">
        <v>7</v>
      </c>
      <c r="F9" s="48">
        <v>18</v>
      </c>
      <c r="G9" s="49">
        <v>132</v>
      </c>
    </row>
    <row r="10" spans="1:7" x14ac:dyDescent="0.2">
      <c r="A10" s="5">
        <v>6</v>
      </c>
      <c r="B10" s="11">
        <f t="shared" si="0"/>
        <v>136</v>
      </c>
      <c r="C10" s="47" t="s">
        <v>71</v>
      </c>
      <c r="D10" s="47" t="s">
        <v>72</v>
      </c>
      <c r="E10" s="5" t="s">
        <v>6</v>
      </c>
      <c r="F10" s="48">
        <v>16</v>
      </c>
      <c r="G10" s="49">
        <v>120</v>
      </c>
    </row>
    <row r="11" spans="1:7" ht="18" x14ac:dyDescent="0.2">
      <c r="A11" s="248" t="s">
        <v>30</v>
      </c>
      <c r="B11" s="248"/>
      <c r="C11" s="248"/>
      <c r="D11" s="248"/>
      <c r="E11" s="248"/>
      <c r="F11" s="248"/>
      <c r="G11" s="248"/>
    </row>
    <row r="12" spans="1:7" ht="25.5" x14ac:dyDescent="0.2">
      <c r="A12" s="3" t="s">
        <v>35</v>
      </c>
      <c r="B12" s="9" t="s">
        <v>76</v>
      </c>
      <c r="C12" s="3" t="s">
        <v>29</v>
      </c>
      <c r="D12" s="3" t="s">
        <v>32</v>
      </c>
      <c r="E12" s="3" t="s">
        <v>9</v>
      </c>
      <c r="F12" s="10" t="s">
        <v>34</v>
      </c>
      <c r="G12" s="10" t="s">
        <v>33</v>
      </c>
    </row>
    <row r="13" spans="1:7" x14ac:dyDescent="0.2">
      <c r="A13" s="5">
        <v>1</v>
      </c>
      <c r="B13" s="11">
        <f t="shared" ref="B13:B34" si="1">SUM(F13:G13)</f>
        <v>240</v>
      </c>
      <c r="C13" s="47" t="s">
        <v>10</v>
      </c>
      <c r="D13" s="47" t="s">
        <v>16</v>
      </c>
      <c r="E13" s="5" t="s">
        <v>6</v>
      </c>
      <c r="F13" s="48">
        <v>20</v>
      </c>
      <c r="G13" s="49">
        <v>220</v>
      </c>
    </row>
    <row r="14" spans="1:7" x14ac:dyDescent="0.2">
      <c r="A14" s="5">
        <v>2</v>
      </c>
      <c r="B14" s="11">
        <f t="shared" si="1"/>
        <v>205</v>
      </c>
      <c r="C14" s="47" t="s">
        <v>21</v>
      </c>
      <c r="D14" s="47" t="s">
        <v>20</v>
      </c>
      <c r="E14" s="5" t="s">
        <v>73</v>
      </c>
      <c r="F14" s="48">
        <v>16</v>
      </c>
      <c r="G14" s="32">
        <v>189</v>
      </c>
    </row>
    <row r="15" spans="1:7" x14ac:dyDescent="0.2">
      <c r="A15" s="5">
        <v>3</v>
      </c>
      <c r="B15" s="11">
        <f t="shared" si="1"/>
        <v>195</v>
      </c>
      <c r="C15" s="47" t="s">
        <v>19</v>
      </c>
      <c r="D15" s="47" t="s">
        <v>22</v>
      </c>
      <c r="E15" s="5" t="s">
        <v>7</v>
      </c>
      <c r="F15" s="48">
        <v>30</v>
      </c>
      <c r="G15" s="32">
        <v>165</v>
      </c>
    </row>
    <row r="16" spans="1:7" x14ac:dyDescent="0.2">
      <c r="A16" s="5">
        <v>4</v>
      </c>
      <c r="B16" s="11">
        <f t="shared" si="1"/>
        <v>172</v>
      </c>
      <c r="C16" s="47" t="s">
        <v>113</v>
      </c>
      <c r="D16" s="47" t="s">
        <v>114</v>
      </c>
      <c r="E16" s="5" t="s">
        <v>73</v>
      </c>
      <c r="F16" s="48">
        <v>25</v>
      </c>
      <c r="G16" s="32">
        <v>147</v>
      </c>
    </row>
    <row r="17" spans="1:7" x14ac:dyDescent="0.2">
      <c r="A17" s="5">
        <v>5</v>
      </c>
      <c r="B17" s="11">
        <f t="shared" si="1"/>
        <v>150</v>
      </c>
      <c r="C17" s="47" t="s">
        <v>43</v>
      </c>
      <c r="D17" s="47" t="s">
        <v>22</v>
      </c>
      <c r="E17" s="5" t="s">
        <v>7</v>
      </c>
      <c r="F17" s="48">
        <v>18</v>
      </c>
      <c r="G17" s="49">
        <v>132</v>
      </c>
    </row>
    <row r="18" spans="1:7" x14ac:dyDescent="0.2">
      <c r="A18" s="5">
        <v>6</v>
      </c>
      <c r="B18" s="11">
        <f t="shared" si="1"/>
        <v>142</v>
      </c>
      <c r="C18" s="47" t="s">
        <v>13</v>
      </c>
      <c r="D18" s="47" t="s">
        <v>18</v>
      </c>
      <c r="E18" s="5" t="s">
        <v>7</v>
      </c>
      <c r="F18" s="48">
        <v>22</v>
      </c>
      <c r="G18" s="49">
        <v>120</v>
      </c>
    </row>
    <row r="19" spans="1:7" x14ac:dyDescent="0.2">
      <c r="A19" s="5">
        <v>7</v>
      </c>
      <c r="B19" s="11">
        <f t="shared" si="1"/>
        <v>123</v>
      </c>
      <c r="C19" s="47" t="s">
        <v>12</v>
      </c>
      <c r="D19" s="47" t="s">
        <v>44</v>
      </c>
      <c r="E19" s="5" t="s">
        <v>7</v>
      </c>
      <c r="F19" s="48">
        <v>13</v>
      </c>
      <c r="G19" s="49">
        <v>110</v>
      </c>
    </row>
    <row r="20" spans="1:7" x14ac:dyDescent="0.2">
      <c r="A20" s="5">
        <v>8</v>
      </c>
      <c r="B20" s="11">
        <f t="shared" si="1"/>
        <v>116</v>
      </c>
      <c r="C20" s="47" t="s">
        <v>81</v>
      </c>
      <c r="D20" s="47" t="s">
        <v>82</v>
      </c>
      <c r="E20" s="5" t="s">
        <v>95</v>
      </c>
      <c r="F20" s="48">
        <v>14</v>
      </c>
      <c r="G20" s="32">
        <v>102</v>
      </c>
    </row>
    <row r="21" spans="1:7" x14ac:dyDescent="0.2">
      <c r="A21" s="5">
        <v>9</v>
      </c>
      <c r="B21" s="11">
        <f t="shared" si="1"/>
        <v>109</v>
      </c>
      <c r="C21" s="47" t="s">
        <v>83</v>
      </c>
      <c r="D21" s="47" t="s">
        <v>84</v>
      </c>
      <c r="E21" s="5" t="s">
        <v>73</v>
      </c>
      <c r="F21" s="48">
        <v>15</v>
      </c>
      <c r="G21" s="32">
        <v>94</v>
      </c>
    </row>
    <row r="22" spans="1:7" x14ac:dyDescent="0.2">
      <c r="A22" s="5">
        <v>10</v>
      </c>
      <c r="B22" s="11">
        <f t="shared" si="1"/>
        <v>100</v>
      </c>
      <c r="C22" s="47" t="s">
        <v>67</v>
      </c>
      <c r="D22" s="47" t="s">
        <v>56</v>
      </c>
      <c r="E22" s="5" t="s">
        <v>8</v>
      </c>
      <c r="F22" s="48">
        <v>11</v>
      </c>
      <c r="G22" s="32">
        <v>89</v>
      </c>
    </row>
    <row r="23" spans="1:7" x14ac:dyDescent="0.2">
      <c r="A23" s="5">
        <v>11</v>
      </c>
      <c r="B23" s="11">
        <f t="shared" si="1"/>
        <v>98</v>
      </c>
      <c r="C23" s="47" t="s">
        <v>41</v>
      </c>
      <c r="D23" s="47" t="s">
        <v>42</v>
      </c>
      <c r="E23" s="5" t="s">
        <v>8</v>
      </c>
      <c r="F23" s="48">
        <v>12</v>
      </c>
      <c r="G23" s="32">
        <v>86</v>
      </c>
    </row>
    <row r="24" spans="1:7" x14ac:dyDescent="0.2">
      <c r="A24" s="5">
        <v>12</v>
      </c>
      <c r="B24" s="11">
        <f t="shared" si="1"/>
        <v>95</v>
      </c>
      <c r="C24" s="47" t="s">
        <v>28</v>
      </c>
      <c r="D24" s="47" t="s">
        <v>23</v>
      </c>
      <c r="E24" s="5" t="s">
        <v>6</v>
      </c>
      <c r="F24" s="48">
        <v>12</v>
      </c>
      <c r="G24" s="32">
        <v>83</v>
      </c>
    </row>
    <row r="25" spans="1:7" x14ac:dyDescent="0.2">
      <c r="A25" s="5">
        <v>13</v>
      </c>
      <c r="B25" s="11">
        <f t="shared" si="1"/>
        <v>80</v>
      </c>
      <c r="C25" s="47" t="s">
        <v>11</v>
      </c>
      <c r="D25" s="47" t="s">
        <v>17</v>
      </c>
      <c r="E25" s="5" t="s">
        <v>7</v>
      </c>
      <c r="F25" s="48"/>
      <c r="G25" s="49">
        <v>80</v>
      </c>
    </row>
    <row r="26" spans="1:7" x14ac:dyDescent="0.2">
      <c r="A26" s="5">
        <v>14</v>
      </c>
      <c r="B26" s="11">
        <f t="shared" si="1"/>
        <v>77</v>
      </c>
      <c r="C26" s="47" t="s">
        <v>27</v>
      </c>
      <c r="D26" s="47" t="s">
        <v>121</v>
      </c>
      <c r="E26" s="5" t="s">
        <v>7</v>
      </c>
      <c r="F26" s="48"/>
      <c r="G26" s="32">
        <v>77</v>
      </c>
    </row>
    <row r="27" spans="1:7" x14ac:dyDescent="0.2">
      <c r="A27" s="5">
        <v>15</v>
      </c>
      <c r="B27" s="11">
        <f t="shared" si="1"/>
        <v>74</v>
      </c>
      <c r="C27" s="47" t="s">
        <v>85</v>
      </c>
      <c r="D27" s="47" t="s">
        <v>86</v>
      </c>
      <c r="E27" s="5" t="s">
        <v>6</v>
      </c>
      <c r="F27" s="48"/>
      <c r="G27" s="32">
        <v>74</v>
      </c>
    </row>
    <row r="28" spans="1:7" x14ac:dyDescent="0.2">
      <c r="A28" s="5">
        <v>16</v>
      </c>
      <c r="B28" s="11">
        <f t="shared" si="1"/>
        <v>71</v>
      </c>
      <c r="C28" s="47" t="s">
        <v>43</v>
      </c>
      <c r="D28" s="47" t="s">
        <v>115</v>
      </c>
      <c r="E28" s="5" t="s">
        <v>7</v>
      </c>
      <c r="F28" s="48"/>
      <c r="G28" s="32">
        <v>71</v>
      </c>
    </row>
    <row r="29" spans="1:7" x14ac:dyDescent="0.2">
      <c r="A29" s="5">
        <v>17</v>
      </c>
      <c r="B29" s="11">
        <f t="shared" si="1"/>
        <v>68</v>
      </c>
      <c r="C29" s="47" t="s">
        <v>15</v>
      </c>
      <c r="D29" s="47" t="s">
        <v>120</v>
      </c>
      <c r="E29" s="5" t="s">
        <v>7</v>
      </c>
      <c r="F29" s="48"/>
      <c r="G29" s="49">
        <v>68</v>
      </c>
    </row>
    <row r="30" spans="1:7" x14ac:dyDescent="0.2">
      <c r="A30" s="5">
        <v>18</v>
      </c>
      <c r="B30" s="11">
        <f t="shared" si="1"/>
        <v>65</v>
      </c>
      <c r="C30" s="47" t="s">
        <v>118</v>
      </c>
      <c r="D30" s="47" t="s">
        <v>119</v>
      </c>
      <c r="E30" s="5" t="s">
        <v>8</v>
      </c>
      <c r="F30" s="48"/>
      <c r="G30" s="32">
        <v>65</v>
      </c>
    </row>
    <row r="31" spans="1:7" x14ac:dyDescent="0.2">
      <c r="A31" s="5">
        <v>19</v>
      </c>
      <c r="B31" s="11">
        <f t="shared" si="1"/>
        <v>62</v>
      </c>
      <c r="C31" s="47" t="s">
        <v>43</v>
      </c>
      <c r="D31" s="47" t="s">
        <v>106</v>
      </c>
      <c r="E31" s="5" t="s">
        <v>6</v>
      </c>
      <c r="F31" s="48"/>
      <c r="G31" s="32">
        <v>62</v>
      </c>
    </row>
    <row r="32" spans="1:7" x14ac:dyDescent="0.2">
      <c r="A32" s="5">
        <v>20</v>
      </c>
      <c r="B32" s="11">
        <f t="shared" si="1"/>
        <v>60</v>
      </c>
      <c r="C32" s="47" t="s">
        <v>10</v>
      </c>
      <c r="D32" s="47" t="s">
        <v>117</v>
      </c>
      <c r="E32" s="5" t="s">
        <v>7</v>
      </c>
      <c r="F32" s="48"/>
      <c r="G32" s="32">
        <v>60</v>
      </c>
    </row>
    <row r="33" spans="1:7" x14ac:dyDescent="0.2">
      <c r="A33" s="5">
        <v>21</v>
      </c>
      <c r="B33" s="11">
        <f t="shared" si="1"/>
        <v>58</v>
      </c>
      <c r="C33" s="47" t="s">
        <v>116</v>
      </c>
      <c r="D33" s="47" t="s">
        <v>115</v>
      </c>
      <c r="E33" s="5" t="s">
        <v>7</v>
      </c>
      <c r="F33" s="48"/>
      <c r="G33" s="32">
        <v>58</v>
      </c>
    </row>
    <row r="34" spans="1:7" x14ac:dyDescent="0.2">
      <c r="A34" s="5">
        <v>22</v>
      </c>
      <c r="B34" s="11">
        <f t="shared" si="1"/>
        <v>56</v>
      </c>
      <c r="C34" s="47" t="s">
        <v>10</v>
      </c>
      <c r="D34" s="47" t="s">
        <v>80</v>
      </c>
      <c r="E34" s="5" t="s">
        <v>73</v>
      </c>
      <c r="F34" s="48"/>
      <c r="G34" s="32">
        <v>56</v>
      </c>
    </row>
  </sheetData>
  <sortState ref="B13:G34">
    <sortCondition descending="1" ref="B13:B34"/>
  </sortState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" workbookViewId="0">
      <selection activeCell="A11" sqref="A11:G11"/>
    </sheetView>
  </sheetViews>
  <sheetFormatPr defaultRowHeight="12.75" x14ac:dyDescent="0.2"/>
  <cols>
    <col min="4" max="4" width="13.7109375" customWidth="1"/>
    <col min="5" max="5" width="12.42578125" customWidth="1"/>
  </cols>
  <sheetData>
    <row r="1" spans="1:7" ht="18.75" thickBot="1" x14ac:dyDescent="0.25">
      <c r="A1" s="241" t="s">
        <v>123</v>
      </c>
      <c r="B1" s="242"/>
      <c r="C1" s="242"/>
      <c r="D1" s="242"/>
      <c r="E1" s="242"/>
      <c r="F1" s="243"/>
      <c r="G1" s="243"/>
    </row>
    <row r="2" spans="1:7" x14ac:dyDescent="0.2">
      <c r="A2" s="244" t="s">
        <v>135</v>
      </c>
      <c r="B2" s="245"/>
      <c r="C2" s="245"/>
      <c r="D2" s="245"/>
      <c r="E2" s="245"/>
      <c r="F2" s="246"/>
      <c r="G2" s="246"/>
    </row>
    <row r="3" spans="1:7" ht="18" x14ac:dyDescent="0.2">
      <c r="A3" s="247" t="s">
        <v>31</v>
      </c>
      <c r="B3" s="247"/>
      <c r="C3" s="247"/>
      <c r="D3" s="247"/>
      <c r="E3" s="247"/>
      <c r="F3" s="247"/>
      <c r="G3" s="247"/>
    </row>
    <row r="4" spans="1:7" ht="25.5" x14ac:dyDescent="0.2">
      <c r="A4" s="3" t="s">
        <v>35</v>
      </c>
      <c r="B4" s="9" t="s">
        <v>76</v>
      </c>
      <c r="C4" s="3" t="s">
        <v>29</v>
      </c>
      <c r="D4" s="3" t="s">
        <v>32</v>
      </c>
      <c r="E4" s="3" t="s">
        <v>9</v>
      </c>
      <c r="F4" s="10" t="s">
        <v>34</v>
      </c>
      <c r="G4" s="10" t="s">
        <v>33</v>
      </c>
    </row>
    <row r="5" spans="1:7" x14ac:dyDescent="0.2">
      <c r="A5" s="5">
        <v>1</v>
      </c>
      <c r="B5" s="11">
        <f t="shared" ref="B5:B10" si="0">SUM(F5:G5)</f>
        <v>250</v>
      </c>
      <c r="C5" s="47" t="s">
        <v>37</v>
      </c>
      <c r="D5" s="47" t="s">
        <v>38</v>
      </c>
      <c r="E5" s="5" t="s">
        <v>73</v>
      </c>
      <c r="F5" s="48">
        <v>30</v>
      </c>
      <c r="G5" s="49">
        <v>220</v>
      </c>
    </row>
    <row r="6" spans="1:7" x14ac:dyDescent="0.2">
      <c r="A6" s="5">
        <v>2</v>
      </c>
      <c r="B6" s="11">
        <f t="shared" si="0"/>
        <v>214</v>
      </c>
      <c r="C6" s="47" t="s">
        <v>71</v>
      </c>
      <c r="D6" s="47" t="s">
        <v>72</v>
      </c>
      <c r="E6" s="5" t="s">
        <v>6</v>
      </c>
      <c r="F6" s="48">
        <v>25</v>
      </c>
      <c r="G6" s="49">
        <v>189</v>
      </c>
    </row>
    <row r="7" spans="1:7" x14ac:dyDescent="0.2">
      <c r="A7" s="5">
        <v>3</v>
      </c>
      <c r="B7" s="11">
        <f t="shared" si="0"/>
        <v>187</v>
      </c>
      <c r="C7" s="47" t="s">
        <v>111</v>
      </c>
      <c r="D7" s="47" t="s">
        <v>126</v>
      </c>
      <c r="E7" s="5" t="s">
        <v>39</v>
      </c>
      <c r="F7" s="48">
        <v>22</v>
      </c>
      <c r="G7" s="49">
        <v>165</v>
      </c>
    </row>
    <row r="8" spans="1:7" x14ac:dyDescent="0.2">
      <c r="A8" s="5">
        <v>4</v>
      </c>
      <c r="B8" s="11">
        <f t="shared" si="0"/>
        <v>167</v>
      </c>
      <c r="C8" s="47" t="s">
        <v>111</v>
      </c>
      <c r="D8" s="47" t="s">
        <v>112</v>
      </c>
      <c r="E8" s="5" t="s">
        <v>7</v>
      </c>
      <c r="F8" s="48">
        <v>20</v>
      </c>
      <c r="G8" s="49">
        <v>147</v>
      </c>
    </row>
    <row r="9" spans="1:7" x14ac:dyDescent="0.2">
      <c r="A9" s="5">
        <v>5</v>
      </c>
      <c r="B9" s="11">
        <f t="shared" si="0"/>
        <v>150</v>
      </c>
      <c r="C9" s="47" t="s">
        <v>124</v>
      </c>
      <c r="D9" s="47" t="s">
        <v>125</v>
      </c>
      <c r="E9" s="5" t="s">
        <v>73</v>
      </c>
      <c r="F9" s="48">
        <v>18</v>
      </c>
      <c r="G9" s="49">
        <v>132</v>
      </c>
    </row>
    <row r="10" spans="1:7" x14ac:dyDescent="0.2">
      <c r="A10" s="5">
        <v>6</v>
      </c>
      <c r="B10" s="11">
        <f t="shared" si="0"/>
        <v>136</v>
      </c>
      <c r="C10" s="47" t="s">
        <v>40</v>
      </c>
      <c r="D10" s="47" t="s">
        <v>70</v>
      </c>
      <c r="E10" s="5" t="s">
        <v>7</v>
      </c>
      <c r="F10" s="48">
        <v>16</v>
      </c>
      <c r="G10" s="49">
        <v>120</v>
      </c>
    </row>
    <row r="11" spans="1:7" ht="18" x14ac:dyDescent="0.2">
      <c r="A11" s="248" t="s">
        <v>30</v>
      </c>
      <c r="B11" s="248"/>
      <c r="C11" s="248"/>
      <c r="D11" s="248"/>
      <c r="E11" s="248"/>
      <c r="F11" s="248"/>
      <c r="G11" s="248"/>
    </row>
    <row r="12" spans="1:7" ht="25.5" x14ac:dyDescent="0.2">
      <c r="A12" s="3" t="s">
        <v>35</v>
      </c>
      <c r="B12" s="9" t="s">
        <v>76</v>
      </c>
      <c r="C12" s="3" t="s">
        <v>29</v>
      </c>
      <c r="D12" s="3" t="s">
        <v>32</v>
      </c>
      <c r="E12" s="3" t="s">
        <v>9</v>
      </c>
      <c r="F12" s="10" t="s">
        <v>34</v>
      </c>
      <c r="G12" s="10" t="s">
        <v>33</v>
      </c>
    </row>
    <row r="13" spans="1:7" x14ac:dyDescent="0.2">
      <c r="A13" s="5">
        <v>1</v>
      </c>
      <c r="B13" s="11">
        <f t="shared" ref="B13:B34" si="1">SUM(F13:G13)</f>
        <v>250</v>
      </c>
      <c r="C13" s="47" t="s">
        <v>10</v>
      </c>
      <c r="D13" s="47" t="s">
        <v>16</v>
      </c>
      <c r="E13" s="5" t="s">
        <v>6</v>
      </c>
      <c r="F13" s="48">
        <v>30</v>
      </c>
      <c r="G13" s="49">
        <v>220</v>
      </c>
    </row>
    <row r="14" spans="1:7" x14ac:dyDescent="0.2">
      <c r="A14" s="5">
        <v>2</v>
      </c>
      <c r="B14" s="11">
        <f t="shared" si="1"/>
        <v>214</v>
      </c>
      <c r="C14" s="47" t="s">
        <v>21</v>
      </c>
      <c r="D14" s="47" t="s">
        <v>20</v>
      </c>
      <c r="E14" s="5" t="s">
        <v>73</v>
      </c>
      <c r="F14" s="48">
        <v>25</v>
      </c>
      <c r="G14" s="32">
        <v>189</v>
      </c>
    </row>
    <row r="15" spans="1:7" x14ac:dyDescent="0.2">
      <c r="A15" s="5">
        <v>3</v>
      </c>
      <c r="B15" s="11">
        <f t="shared" si="1"/>
        <v>187</v>
      </c>
      <c r="C15" s="47" t="s">
        <v>12</v>
      </c>
      <c r="D15" s="47" t="s">
        <v>44</v>
      </c>
      <c r="E15" s="5" t="s">
        <v>7</v>
      </c>
      <c r="F15" s="48">
        <v>22</v>
      </c>
      <c r="G15" s="49">
        <v>165</v>
      </c>
    </row>
    <row r="16" spans="1:7" x14ac:dyDescent="0.2">
      <c r="A16" s="5">
        <v>4</v>
      </c>
      <c r="B16" s="11">
        <f t="shared" si="1"/>
        <v>163</v>
      </c>
      <c r="C16" s="47" t="s">
        <v>19</v>
      </c>
      <c r="D16" s="47" t="s">
        <v>22</v>
      </c>
      <c r="E16" s="5" t="s">
        <v>7</v>
      </c>
      <c r="F16" s="48">
        <v>16</v>
      </c>
      <c r="G16" s="32">
        <v>147</v>
      </c>
    </row>
    <row r="17" spans="1:7" x14ac:dyDescent="0.2">
      <c r="A17" s="5">
        <v>5</v>
      </c>
      <c r="B17" s="11">
        <f t="shared" si="1"/>
        <v>147</v>
      </c>
      <c r="C17" s="47" t="s">
        <v>43</v>
      </c>
      <c r="D17" s="47" t="s">
        <v>57</v>
      </c>
      <c r="E17" s="5" t="s">
        <v>7</v>
      </c>
      <c r="F17" s="48">
        <v>15</v>
      </c>
      <c r="G17" s="32">
        <v>132</v>
      </c>
    </row>
    <row r="18" spans="1:7" x14ac:dyDescent="0.2">
      <c r="A18" s="5">
        <v>6</v>
      </c>
      <c r="B18" s="11">
        <f t="shared" si="1"/>
        <v>140</v>
      </c>
      <c r="C18" s="47" t="s">
        <v>43</v>
      </c>
      <c r="D18" s="47" t="s">
        <v>22</v>
      </c>
      <c r="E18" s="5" t="s">
        <v>7</v>
      </c>
      <c r="F18" s="48">
        <v>20</v>
      </c>
      <c r="G18" s="49">
        <v>120</v>
      </c>
    </row>
    <row r="19" spans="1:7" x14ac:dyDescent="0.2">
      <c r="A19" s="5">
        <v>7</v>
      </c>
      <c r="B19" s="11">
        <f t="shared" si="1"/>
        <v>128</v>
      </c>
      <c r="C19" s="47" t="s">
        <v>93</v>
      </c>
      <c r="D19" s="47" t="s">
        <v>122</v>
      </c>
      <c r="E19" s="5" t="s">
        <v>7</v>
      </c>
      <c r="F19" s="48">
        <v>18</v>
      </c>
      <c r="G19" s="32">
        <v>110</v>
      </c>
    </row>
    <row r="20" spans="1:7" x14ac:dyDescent="0.2">
      <c r="A20" s="5">
        <v>8</v>
      </c>
      <c r="B20" s="11">
        <f t="shared" si="1"/>
        <v>112</v>
      </c>
      <c r="C20" s="47" t="s">
        <v>28</v>
      </c>
      <c r="D20" s="47" t="s">
        <v>23</v>
      </c>
      <c r="E20" s="5" t="s">
        <v>6</v>
      </c>
      <c r="F20" s="48">
        <v>10</v>
      </c>
      <c r="G20" s="32">
        <v>102</v>
      </c>
    </row>
    <row r="21" spans="1:7" x14ac:dyDescent="0.2">
      <c r="A21" s="5">
        <v>9</v>
      </c>
      <c r="B21" s="11">
        <f t="shared" si="1"/>
        <v>108</v>
      </c>
      <c r="C21" s="47" t="s">
        <v>11</v>
      </c>
      <c r="D21" s="47" t="s">
        <v>17</v>
      </c>
      <c r="E21" s="5" t="s">
        <v>7</v>
      </c>
      <c r="F21" s="48">
        <v>14</v>
      </c>
      <c r="G21" s="49">
        <v>94</v>
      </c>
    </row>
    <row r="22" spans="1:7" x14ac:dyDescent="0.2">
      <c r="A22" s="5">
        <v>10</v>
      </c>
      <c r="B22" s="11">
        <f t="shared" si="1"/>
        <v>100</v>
      </c>
      <c r="C22" s="47" t="s">
        <v>15</v>
      </c>
      <c r="D22" s="47" t="s">
        <v>120</v>
      </c>
      <c r="E22" s="5" t="s">
        <v>7</v>
      </c>
      <c r="F22" s="48">
        <v>11</v>
      </c>
      <c r="G22" s="49">
        <v>89</v>
      </c>
    </row>
    <row r="23" spans="1:7" x14ac:dyDescent="0.2">
      <c r="A23" s="5">
        <v>11</v>
      </c>
      <c r="B23" s="11">
        <f t="shared" si="1"/>
        <v>98</v>
      </c>
      <c r="C23" s="47" t="s">
        <v>45</v>
      </c>
      <c r="D23" s="47" t="s">
        <v>69</v>
      </c>
      <c r="E23" s="5" t="s">
        <v>7</v>
      </c>
      <c r="F23" s="48">
        <v>12</v>
      </c>
      <c r="G23" s="32">
        <v>86</v>
      </c>
    </row>
    <row r="24" spans="1:7" x14ac:dyDescent="0.2">
      <c r="A24" s="5">
        <v>12</v>
      </c>
      <c r="B24" s="11">
        <f t="shared" si="1"/>
        <v>96</v>
      </c>
      <c r="C24" s="47" t="s">
        <v>83</v>
      </c>
      <c r="D24" s="47" t="s">
        <v>84</v>
      </c>
      <c r="E24" s="5" t="s">
        <v>73</v>
      </c>
      <c r="F24" s="48">
        <v>13</v>
      </c>
      <c r="G24" s="32">
        <v>83</v>
      </c>
    </row>
    <row r="25" spans="1:7" x14ac:dyDescent="0.2">
      <c r="A25" s="5">
        <v>13</v>
      </c>
      <c r="B25" s="11">
        <f t="shared" si="1"/>
        <v>80</v>
      </c>
      <c r="C25" s="47" t="s">
        <v>41</v>
      </c>
      <c r="D25" s="47" t="s">
        <v>42</v>
      </c>
      <c r="E25" s="5" t="s">
        <v>8</v>
      </c>
      <c r="F25" s="48"/>
      <c r="G25" s="32">
        <v>80</v>
      </c>
    </row>
    <row r="26" spans="1:7" x14ac:dyDescent="0.2">
      <c r="A26" s="5">
        <v>14</v>
      </c>
      <c r="B26" s="11">
        <f t="shared" si="1"/>
        <v>77</v>
      </c>
      <c r="C26" s="47" t="s">
        <v>113</v>
      </c>
      <c r="D26" s="47" t="s">
        <v>114</v>
      </c>
      <c r="E26" s="5" t="s">
        <v>73</v>
      </c>
      <c r="F26" s="48"/>
      <c r="G26" s="32">
        <v>77</v>
      </c>
    </row>
    <row r="27" spans="1:7" x14ac:dyDescent="0.2">
      <c r="A27" s="5">
        <v>15</v>
      </c>
      <c r="B27" s="11">
        <f t="shared" si="1"/>
        <v>74</v>
      </c>
      <c r="C27" s="47" t="s">
        <v>15</v>
      </c>
      <c r="D27" s="47" t="s">
        <v>87</v>
      </c>
      <c r="E27" s="5" t="s">
        <v>95</v>
      </c>
      <c r="F27" s="48"/>
      <c r="G27" s="32">
        <v>74</v>
      </c>
    </row>
    <row r="28" spans="1:7" x14ac:dyDescent="0.2">
      <c r="A28" s="5">
        <v>16</v>
      </c>
      <c r="B28" s="11">
        <f t="shared" si="1"/>
        <v>71</v>
      </c>
      <c r="C28" s="47" t="s">
        <v>43</v>
      </c>
      <c r="D28" s="47" t="s">
        <v>106</v>
      </c>
      <c r="E28" s="5" t="s">
        <v>6</v>
      </c>
      <c r="F28" s="48"/>
      <c r="G28" s="32">
        <v>71</v>
      </c>
    </row>
    <row r="29" spans="1:7" x14ac:dyDescent="0.2">
      <c r="A29" s="5">
        <v>17</v>
      </c>
      <c r="B29" s="11">
        <f t="shared" si="1"/>
        <v>68</v>
      </c>
      <c r="C29" s="47" t="s">
        <v>10</v>
      </c>
      <c r="D29" s="47" t="s">
        <v>80</v>
      </c>
      <c r="E29" s="5" t="s">
        <v>73</v>
      </c>
      <c r="F29" s="48"/>
      <c r="G29" s="32">
        <v>68</v>
      </c>
    </row>
    <row r="30" spans="1:7" x14ac:dyDescent="0.2">
      <c r="A30" s="5">
        <v>18</v>
      </c>
      <c r="B30" s="11">
        <f t="shared" si="1"/>
        <v>65</v>
      </c>
      <c r="C30" s="47" t="s">
        <v>90</v>
      </c>
      <c r="D30" s="47" t="s">
        <v>91</v>
      </c>
      <c r="E30" s="5" t="s">
        <v>73</v>
      </c>
      <c r="F30" s="48"/>
      <c r="G30" s="32">
        <v>65</v>
      </c>
    </row>
    <row r="31" spans="1:7" x14ac:dyDescent="0.2">
      <c r="A31" s="5">
        <v>19</v>
      </c>
      <c r="B31" s="11">
        <f t="shared" si="1"/>
        <v>62</v>
      </c>
      <c r="C31" s="47" t="s">
        <v>43</v>
      </c>
      <c r="D31" s="47" t="s">
        <v>127</v>
      </c>
      <c r="E31" s="5" t="s">
        <v>7</v>
      </c>
      <c r="F31" s="48"/>
      <c r="G31" s="32">
        <v>62</v>
      </c>
    </row>
    <row r="32" spans="1:7" x14ac:dyDescent="0.2">
      <c r="A32" s="5">
        <v>20</v>
      </c>
      <c r="B32" s="11">
        <f t="shared" si="1"/>
        <v>60</v>
      </c>
      <c r="C32" s="47" t="s">
        <v>13</v>
      </c>
      <c r="D32" s="47" t="s">
        <v>18</v>
      </c>
      <c r="E32" s="5" t="s">
        <v>7</v>
      </c>
      <c r="F32" s="48"/>
      <c r="G32" s="49">
        <v>60</v>
      </c>
    </row>
    <row r="33" spans="1:7" x14ac:dyDescent="0.2">
      <c r="A33" s="5">
        <v>21</v>
      </c>
      <c r="B33" s="11">
        <f t="shared" si="1"/>
        <v>58</v>
      </c>
      <c r="C33" s="47" t="s">
        <v>10</v>
      </c>
      <c r="D33" s="47" t="s">
        <v>117</v>
      </c>
      <c r="E33" s="5" t="s">
        <v>7</v>
      </c>
      <c r="F33" s="48"/>
      <c r="G33" s="32">
        <v>58</v>
      </c>
    </row>
    <row r="34" spans="1:7" x14ac:dyDescent="0.2">
      <c r="A34" s="5">
        <v>22</v>
      </c>
      <c r="B34" s="11">
        <f t="shared" si="1"/>
        <v>56</v>
      </c>
      <c r="C34" s="47" t="s">
        <v>128</v>
      </c>
      <c r="D34" s="47" t="s">
        <v>129</v>
      </c>
      <c r="E34" s="5" t="s">
        <v>73</v>
      </c>
      <c r="F34" s="48"/>
      <c r="G34" s="32">
        <v>56</v>
      </c>
    </row>
  </sheetData>
  <sortState ref="B13:G34">
    <sortCondition descending="1" ref="B13:B34"/>
  </sortState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3" sqref="A3:G3"/>
    </sheetView>
  </sheetViews>
  <sheetFormatPr defaultRowHeight="12.75" x14ac:dyDescent="0.2"/>
  <cols>
    <col min="3" max="3" width="9.28515625" customWidth="1"/>
    <col min="4" max="4" width="12.85546875" customWidth="1"/>
    <col min="5" max="5" width="14.140625" customWidth="1"/>
  </cols>
  <sheetData>
    <row r="1" spans="1:7" ht="18.75" thickBot="1" x14ac:dyDescent="0.25">
      <c r="A1" s="241" t="s">
        <v>123</v>
      </c>
      <c r="B1" s="242"/>
      <c r="C1" s="242"/>
      <c r="D1" s="242"/>
      <c r="E1" s="242"/>
      <c r="F1" s="243"/>
      <c r="G1" s="243"/>
    </row>
    <row r="2" spans="1:7" x14ac:dyDescent="0.2">
      <c r="A2" s="244" t="s">
        <v>134</v>
      </c>
      <c r="B2" s="245"/>
      <c r="C2" s="245"/>
      <c r="D2" s="245"/>
      <c r="E2" s="245"/>
      <c r="F2" s="246"/>
      <c r="G2" s="246"/>
    </row>
    <row r="3" spans="1:7" ht="18" x14ac:dyDescent="0.2">
      <c r="A3" s="247" t="s">
        <v>31</v>
      </c>
      <c r="B3" s="247"/>
      <c r="C3" s="247"/>
      <c r="D3" s="247"/>
      <c r="E3" s="247"/>
      <c r="F3" s="247"/>
      <c r="G3" s="247"/>
    </row>
    <row r="4" spans="1:7" ht="25.5" x14ac:dyDescent="0.2">
      <c r="A4" s="3" t="s">
        <v>35</v>
      </c>
      <c r="B4" s="9" t="s">
        <v>76</v>
      </c>
      <c r="C4" s="3" t="s">
        <v>29</v>
      </c>
      <c r="D4" s="3" t="s">
        <v>32</v>
      </c>
      <c r="E4" s="3" t="s">
        <v>9</v>
      </c>
      <c r="F4" s="10" t="s">
        <v>34</v>
      </c>
      <c r="G4" s="10" t="s">
        <v>33</v>
      </c>
    </row>
    <row r="5" spans="1:7" x14ac:dyDescent="0.2">
      <c r="A5" s="5">
        <v>1</v>
      </c>
      <c r="B5" s="11">
        <f>SUM(F5:G5)</f>
        <v>245</v>
      </c>
      <c r="C5" s="47" t="s">
        <v>37</v>
      </c>
      <c r="D5" s="47" t="s">
        <v>38</v>
      </c>
      <c r="E5" s="5" t="s">
        <v>73</v>
      </c>
      <c r="F5" s="48">
        <v>25</v>
      </c>
      <c r="G5" s="49">
        <v>220</v>
      </c>
    </row>
    <row r="6" spans="1:7" x14ac:dyDescent="0.2">
      <c r="A6" s="5">
        <v>2</v>
      </c>
      <c r="B6" s="11">
        <f>SUM(F6:G6)</f>
        <v>219</v>
      </c>
      <c r="C6" s="47" t="s">
        <v>65</v>
      </c>
      <c r="D6" s="47" t="s">
        <v>66</v>
      </c>
      <c r="E6" s="5" t="s">
        <v>7</v>
      </c>
      <c r="F6" s="48">
        <v>30</v>
      </c>
      <c r="G6" s="49">
        <v>189</v>
      </c>
    </row>
    <row r="7" spans="1:7" x14ac:dyDescent="0.2">
      <c r="A7" s="5">
        <v>3</v>
      </c>
      <c r="B7" s="11">
        <f>SUM(F7:G7)</f>
        <v>187</v>
      </c>
      <c r="C7" s="47" t="s">
        <v>40</v>
      </c>
      <c r="D7" s="47" t="s">
        <v>70</v>
      </c>
      <c r="E7" s="5" t="s">
        <v>7</v>
      </c>
      <c r="F7" s="48">
        <v>22</v>
      </c>
      <c r="G7" s="49">
        <v>165</v>
      </c>
    </row>
    <row r="8" spans="1:7" x14ac:dyDescent="0.2">
      <c r="A8" s="5">
        <v>4</v>
      </c>
      <c r="B8" s="11">
        <f>SUM(F8:G8)</f>
        <v>167</v>
      </c>
      <c r="C8" s="47" t="s">
        <v>111</v>
      </c>
      <c r="D8" s="47" t="s">
        <v>126</v>
      </c>
      <c r="E8" s="5" t="s">
        <v>39</v>
      </c>
      <c r="F8" s="48">
        <v>20</v>
      </c>
      <c r="G8" s="49">
        <v>147</v>
      </c>
    </row>
    <row r="9" spans="1:7" ht="18" x14ac:dyDescent="0.2">
      <c r="A9" s="248" t="s">
        <v>30</v>
      </c>
      <c r="B9" s="248"/>
      <c r="C9" s="248"/>
      <c r="D9" s="248"/>
      <c r="E9" s="248"/>
      <c r="F9" s="248"/>
      <c r="G9" s="248"/>
    </row>
    <row r="10" spans="1:7" ht="25.5" x14ac:dyDescent="0.2">
      <c r="A10" s="3" t="s">
        <v>35</v>
      </c>
      <c r="B10" s="9" t="s">
        <v>76</v>
      </c>
      <c r="C10" s="3" t="s">
        <v>29</v>
      </c>
      <c r="D10" s="3" t="s">
        <v>32</v>
      </c>
      <c r="E10" s="3" t="s">
        <v>9</v>
      </c>
      <c r="F10" s="10" t="s">
        <v>34</v>
      </c>
      <c r="G10" s="10" t="s">
        <v>33</v>
      </c>
    </row>
    <row r="11" spans="1:7" x14ac:dyDescent="0.2">
      <c r="A11" s="5">
        <v>1</v>
      </c>
      <c r="B11" s="11">
        <f t="shared" ref="B11:B31" si="0">SUM(F11:G11)</f>
        <v>234</v>
      </c>
      <c r="C11" s="47" t="s">
        <v>10</v>
      </c>
      <c r="D11" s="47" t="s">
        <v>16</v>
      </c>
      <c r="E11" s="5" t="s">
        <v>6</v>
      </c>
      <c r="F11" s="48">
        <v>14</v>
      </c>
      <c r="G11" s="49">
        <v>220</v>
      </c>
    </row>
    <row r="12" spans="1:7" x14ac:dyDescent="0.2">
      <c r="A12" s="5">
        <v>2</v>
      </c>
      <c r="B12" s="11">
        <f t="shared" si="0"/>
        <v>204</v>
      </c>
      <c r="C12" s="47" t="s">
        <v>12</v>
      </c>
      <c r="D12" s="47" t="s">
        <v>44</v>
      </c>
      <c r="E12" s="5" t="s">
        <v>7</v>
      </c>
      <c r="F12" s="48">
        <v>15</v>
      </c>
      <c r="G12" s="49">
        <v>189</v>
      </c>
    </row>
    <row r="13" spans="1:7" x14ac:dyDescent="0.2">
      <c r="A13" s="5">
        <v>3</v>
      </c>
      <c r="B13" s="11">
        <f t="shared" si="0"/>
        <v>181</v>
      </c>
      <c r="C13" s="47" t="s">
        <v>10</v>
      </c>
      <c r="D13" s="47" t="s">
        <v>80</v>
      </c>
      <c r="E13" s="5" t="s">
        <v>73</v>
      </c>
      <c r="F13" s="48">
        <v>16</v>
      </c>
      <c r="G13" s="32">
        <v>165</v>
      </c>
    </row>
    <row r="14" spans="1:7" x14ac:dyDescent="0.2">
      <c r="A14" s="5">
        <v>4</v>
      </c>
      <c r="B14" s="11">
        <f t="shared" si="0"/>
        <v>172</v>
      </c>
      <c r="C14" s="47" t="s">
        <v>43</v>
      </c>
      <c r="D14" s="47" t="s">
        <v>57</v>
      </c>
      <c r="E14" s="5" t="s">
        <v>7</v>
      </c>
      <c r="F14" s="48">
        <v>25</v>
      </c>
      <c r="G14" s="32">
        <v>147</v>
      </c>
    </row>
    <row r="15" spans="1:7" x14ac:dyDescent="0.2">
      <c r="A15" s="5">
        <v>5</v>
      </c>
      <c r="B15" s="11">
        <f t="shared" si="0"/>
        <v>150</v>
      </c>
      <c r="C15" s="47" t="s">
        <v>43</v>
      </c>
      <c r="D15" s="47" t="s">
        <v>22</v>
      </c>
      <c r="E15" s="5" t="s">
        <v>7</v>
      </c>
      <c r="F15" s="48">
        <v>18</v>
      </c>
      <c r="G15" s="49">
        <v>132</v>
      </c>
    </row>
    <row r="16" spans="1:7" x14ac:dyDescent="0.2">
      <c r="A16" s="5">
        <v>6</v>
      </c>
      <c r="B16" s="11">
        <f t="shared" si="0"/>
        <v>142</v>
      </c>
      <c r="C16" s="47" t="s">
        <v>88</v>
      </c>
      <c r="D16" s="47" t="s">
        <v>89</v>
      </c>
      <c r="E16" s="5" t="s">
        <v>7</v>
      </c>
      <c r="F16" s="48">
        <v>22</v>
      </c>
      <c r="G16" s="32">
        <v>120</v>
      </c>
    </row>
    <row r="17" spans="1:7" x14ac:dyDescent="0.2">
      <c r="A17" s="5">
        <v>7</v>
      </c>
      <c r="B17" s="11">
        <f t="shared" si="0"/>
        <v>132</v>
      </c>
      <c r="C17" s="47" t="s">
        <v>15</v>
      </c>
      <c r="D17" s="47" t="s">
        <v>120</v>
      </c>
      <c r="E17" s="5" t="s">
        <v>7</v>
      </c>
      <c r="F17" s="48">
        <v>30</v>
      </c>
      <c r="G17" s="49">
        <v>102</v>
      </c>
    </row>
    <row r="18" spans="1:7" x14ac:dyDescent="0.2">
      <c r="A18" s="5">
        <v>8</v>
      </c>
      <c r="B18" s="11">
        <f t="shared" si="0"/>
        <v>130</v>
      </c>
      <c r="C18" s="47" t="s">
        <v>28</v>
      </c>
      <c r="D18" s="47" t="s">
        <v>23</v>
      </c>
      <c r="E18" s="5" t="s">
        <v>6</v>
      </c>
      <c r="F18" s="48">
        <v>20</v>
      </c>
      <c r="G18" s="32">
        <v>110</v>
      </c>
    </row>
    <row r="19" spans="1:7" x14ac:dyDescent="0.2">
      <c r="A19" s="5">
        <v>9</v>
      </c>
      <c r="B19" s="11">
        <f t="shared" si="0"/>
        <v>106</v>
      </c>
      <c r="C19" s="47" t="s">
        <v>83</v>
      </c>
      <c r="D19" s="47" t="s">
        <v>84</v>
      </c>
      <c r="E19" s="5" t="s">
        <v>73</v>
      </c>
      <c r="F19" s="48">
        <v>12</v>
      </c>
      <c r="G19" s="32">
        <v>94</v>
      </c>
    </row>
    <row r="20" spans="1:7" x14ac:dyDescent="0.2">
      <c r="A20" s="5">
        <v>10</v>
      </c>
      <c r="B20" s="11">
        <f t="shared" si="0"/>
        <v>102</v>
      </c>
      <c r="C20" s="47" t="s">
        <v>113</v>
      </c>
      <c r="D20" s="47" t="s">
        <v>114</v>
      </c>
      <c r="E20" s="5" t="s">
        <v>73</v>
      </c>
      <c r="F20" s="48">
        <v>13</v>
      </c>
      <c r="G20" s="32">
        <v>89</v>
      </c>
    </row>
    <row r="21" spans="1:7" x14ac:dyDescent="0.2">
      <c r="A21" s="5">
        <v>11</v>
      </c>
      <c r="B21" s="11">
        <f t="shared" si="0"/>
        <v>97</v>
      </c>
      <c r="C21" s="47" t="s">
        <v>45</v>
      </c>
      <c r="D21" s="47" t="s">
        <v>69</v>
      </c>
      <c r="E21" s="5" t="s">
        <v>7</v>
      </c>
      <c r="F21" s="48">
        <v>11</v>
      </c>
      <c r="G21" s="32">
        <v>86</v>
      </c>
    </row>
    <row r="22" spans="1:7" x14ac:dyDescent="0.2">
      <c r="A22" s="5">
        <v>12</v>
      </c>
      <c r="B22" s="11">
        <f t="shared" si="0"/>
        <v>93</v>
      </c>
      <c r="C22" s="47" t="s">
        <v>19</v>
      </c>
      <c r="D22" s="47" t="s">
        <v>22</v>
      </c>
      <c r="E22" s="5" t="s">
        <v>7</v>
      </c>
      <c r="F22" s="48">
        <v>10</v>
      </c>
      <c r="G22" s="32">
        <v>83</v>
      </c>
    </row>
    <row r="23" spans="1:7" x14ac:dyDescent="0.2">
      <c r="A23" s="5">
        <v>13</v>
      </c>
      <c r="B23" s="11">
        <f t="shared" si="0"/>
        <v>80</v>
      </c>
      <c r="C23" s="47" t="s">
        <v>93</v>
      </c>
      <c r="D23" s="47" t="s">
        <v>122</v>
      </c>
      <c r="E23" s="5" t="s">
        <v>7</v>
      </c>
      <c r="F23" s="48"/>
      <c r="G23" s="32">
        <v>80</v>
      </c>
    </row>
    <row r="24" spans="1:7" x14ac:dyDescent="0.2">
      <c r="A24" s="5">
        <v>14</v>
      </c>
      <c r="B24" s="11">
        <f t="shared" si="0"/>
        <v>77</v>
      </c>
      <c r="C24" s="47" t="s">
        <v>21</v>
      </c>
      <c r="D24" s="47" t="s">
        <v>20</v>
      </c>
      <c r="E24" s="5" t="s">
        <v>73</v>
      </c>
      <c r="F24" s="48"/>
      <c r="G24" s="32">
        <v>77</v>
      </c>
    </row>
    <row r="25" spans="1:7" x14ac:dyDescent="0.2">
      <c r="A25" s="5">
        <v>15</v>
      </c>
      <c r="B25" s="11">
        <f t="shared" si="0"/>
        <v>74</v>
      </c>
      <c r="C25" s="47" t="s">
        <v>130</v>
      </c>
      <c r="D25" s="47" t="s">
        <v>131</v>
      </c>
      <c r="E25" s="5" t="s">
        <v>7</v>
      </c>
      <c r="F25" s="48"/>
      <c r="G25" s="32">
        <v>74</v>
      </c>
    </row>
    <row r="26" spans="1:7" x14ac:dyDescent="0.2">
      <c r="A26" s="5">
        <v>16</v>
      </c>
      <c r="B26" s="11">
        <f t="shared" si="0"/>
        <v>71</v>
      </c>
      <c r="C26" s="47" t="s">
        <v>11</v>
      </c>
      <c r="D26" s="47" t="s">
        <v>17</v>
      </c>
      <c r="E26" s="5" t="s">
        <v>7</v>
      </c>
      <c r="F26" s="48"/>
      <c r="G26" s="49">
        <v>71</v>
      </c>
    </row>
    <row r="27" spans="1:7" x14ac:dyDescent="0.2">
      <c r="A27" s="5">
        <v>17</v>
      </c>
      <c r="B27" s="11">
        <f t="shared" si="0"/>
        <v>68</v>
      </c>
      <c r="C27" s="47" t="s">
        <v>85</v>
      </c>
      <c r="D27" s="47" t="s">
        <v>86</v>
      </c>
      <c r="E27" s="5" t="s">
        <v>6</v>
      </c>
      <c r="F27" s="48"/>
      <c r="G27" s="49">
        <v>68</v>
      </c>
    </row>
    <row r="28" spans="1:7" x14ac:dyDescent="0.2">
      <c r="A28" s="5">
        <v>18</v>
      </c>
      <c r="B28" s="11">
        <f t="shared" si="0"/>
        <v>65</v>
      </c>
      <c r="C28" s="47" t="s">
        <v>27</v>
      </c>
      <c r="D28" s="47" t="s">
        <v>121</v>
      </c>
      <c r="E28" s="5" t="s">
        <v>7</v>
      </c>
      <c r="F28" s="48"/>
      <c r="G28" s="32">
        <v>65</v>
      </c>
    </row>
    <row r="29" spans="1:7" x14ac:dyDescent="0.2">
      <c r="A29" s="5">
        <v>19</v>
      </c>
      <c r="B29" s="11">
        <f t="shared" si="0"/>
        <v>62</v>
      </c>
      <c r="C29" s="47" t="s">
        <v>43</v>
      </c>
      <c r="D29" s="47" t="s">
        <v>106</v>
      </c>
      <c r="E29" s="5" t="s">
        <v>6</v>
      </c>
      <c r="F29" s="48"/>
      <c r="G29" s="32">
        <v>62</v>
      </c>
    </row>
    <row r="30" spans="1:7" x14ac:dyDescent="0.2">
      <c r="A30" s="5">
        <v>20</v>
      </c>
      <c r="B30" s="11">
        <f t="shared" si="0"/>
        <v>60</v>
      </c>
      <c r="C30" s="47" t="s">
        <v>15</v>
      </c>
      <c r="D30" s="47" t="s">
        <v>87</v>
      </c>
      <c r="E30" s="5" t="s">
        <v>95</v>
      </c>
      <c r="F30" s="48"/>
      <c r="G30" s="32">
        <v>60</v>
      </c>
    </row>
    <row r="31" spans="1:7" x14ac:dyDescent="0.2">
      <c r="A31" s="5">
        <v>21</v>
      </c>
      <c r="B31" s="11">
        <f t="shared" si="0"/>
        <v>58</v>
      </c>
      <c r="C31" s="47" t="s">
        <v>90</v>
      </c>
      <c r="D31" s="47" t="s">
        <v>91</v>
      </c>
      <c r="E31" s="5" t="s">
        <v>73</v>
      </c>
      <c r="F31" s="48"/>
      <c r="G31" s="32">
        <v>58</v>
      </c>
    </row>
  </sheetData>
  <sortState ref="B11:G31">
    <sortCondition descending="1" ref="B11:B31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="70" zoomScaleNormal="70" workbookViewId="0">
      <selection activeCell="P57" sqref="A1:XFD1048576"/>
    </sheetView>
  </sheetViews>
  <sheetFormatPr defaultRowHeight="12.75" x14ac:dyDescent="0.2"/>
  <cols>
    <col min="3" max="3" width="12.140625" customWidth="1"/>
    <col min="4" max="4" width="22.28515625" customWidth="1"/>
    <col min="5" max="5" width="14.140625" customWidth="1"/>
  </cols>
  <sheetData>
    <row r="1" spans="1:7" ht="18.75" thickBot="1" x14ac:dyDescent="0.25">
      <c r="A1" s="241" t="s">
        <v>132</v>
      </c>
      <c r="B1" s="242"/>
      <c r="C1" s="242"/>
      <c r="D1" s="242"/>
      <c r="E1" s="242"/>
      <c r="F1" s="243"/>
      <c r="G1" s="243"/>
    </row>
    <row r="2" spans="1:7" x14ac:dyDescent="0.2">
      <c r="A2" s="244" t="s">
        <v>133</v>
      </c>
      <c r="B2" s="245"/>
      <c r="C2" s="245"/>
      <c r="D2" s="245"/>
      <c r="E2" s="245"/>
      <c r="F2" s="246"/>
      <c r="G2" s="246"/>
    </row>
    <row r="3" spans="1:7" ht="18" x14ac:dyDescent="0.2">
      <c r="A3" s="247" t="s">
        <v>31</v>
      </c>
      <c r="B3" s="247"/>
      <c r="C3" s="247"/>
      <c r="D3" s="247"/>
      <c r="E3" s="247"/>
      <c r="F3" s="247"/>
      <c r="G3" s="247"/>
    </row>
    <row r="4" spans="1:7" ht="25.5" x14ac:dyDescent="0.2">
      <c r="A4" s="3" t="s">
        <v>35</v>
      </c>
      <c r="B4" s="9" t="s">
        <v>76</v>
      </c>
      <c r="C4" s="3" t="s">
        <v>29</v>
      </c>
      <c r="D4" s="3" t="s">
        <v>32</v>
      </c>
      <c r="E4" s="3" t="s">
        <v>9</v>
      </c>
      <c r="F4" s="10" t="s">
        <v>34</v>
      </c>
      <c r="G4" s="10" t="s">
        <v>33</v>
      </c>
    </row>
    <row r="5" spans="1:7" x14ac:dyDescent="0.2">
      <c r="A5" s="5">
        <v>1</v>
      </c>
      <c r="B5" s="11">
        <f t="shared" ref="B5:B13" si="0">SUM(F5:G5)</f>
        <v>250</v>
      </c>
      <c r="C5" s="47" t="s">
        <v>65</v>
      </c>
      <c r="D5" s="47" t="s">
        <v>66</v>
      </c>
      <c r="E5" s="5" t="s">
        <v>7</v>
      </c>
      <c r="F5" s="48">
        <v>30</v>
      </c>
      <c r="G5" s="49">
        <v>220</v>
      </c>
    </row>
    <row r="6" spans="1:7" x14ac:dyDescent="0.2">
      <c r="A6" s="5">
        <v>2</v>
      </c>
      <c r="B6" s="11">
        <f t="shared" si="0"/>
        <v>214</v>
      </c>
      <c r="C6" s="47" t="s">
        <v>37</v>
      </c>
      <c r="D6" s="47" t="s">
        <v>38</v>
      </c>
      <c r="E6" s="5" t="s">
        <v>73</v>
      </c>
      <c r="F6" s="48">
        <v>25</v>
      </c>
      <c r="G6" s="49">
        <v>189</v>
      </c>
    </row>
    <row r="7" spans="1:7" x14ac:dyDescent="0.2">
      <c r="A7" s="5">
        <v>3</v>
      </c>
      <c r="B7" s="11">
        <f t="shared" si="0"/>
        <v>187</v>
      </c>
      <c r="C7" s="47" t="s">
        <v>71</v>
      </c>
      <c r="D7" s="47" t="s">
        <v>72</v>
      </c>
      <c r="E7" s="5" t="s">
        <v>6</v>
      </c>
      <c r="F7" s="48">
        <v>22</v>
      </c>
      <c r="G7" s="49">
        <v>165</v>
      </c>
    </row>
    <row r="8" spans="1:7" x14ac:dyDescent="0.2">
      <c r="A8" s="5">
        <v>4</v>
      </c>
      <c r="B8" s="11">
        <f t="shared" si="0"/>
        <v>167</v>
      </c>
      <c r="C8" s="47" t="s">
        <v>136</v>
      </c>
      <c r="D8" s="47" t="s">
        <v>137</v>
      </c>
      <c r="E8" s="5" t="s">
        <v>73</v>
      </c>
      <c r="F8" s="48">
        <v>20</v>
      </c>
      <c r="G8" s="49">
        <v>147</v>
      </c>
    </row>
    <row r="9" spans="1:7" x14ac:dyDescent="0.2">
      <c r="A9" s="5">
        <v>5</v>
      </c>
      <c r="B9" s="11">
        <f t="shared" si="0"/>
        <v>150</v>
      </c>
      <c r="C9" s="47" t="s">
        <v>138</v>
      </c>
      <c r="D9" s="47" t="s">
        <v>139</v>
      </c>
      <c r="E9" s="5" t="s">
        <v>73</v>
      </c>
      <c r="F9" s="48">
        <v>18</v>
      </c>
      <c r="G9" s="49">
        <v>132</v>
      </c>
    </row>
    <row r="10" spans="1:7" x14ac:dyDescent="0.2">
      <c r="A10" s="5">
        <v>6</v>
      </c>
      <c r="B10" s="11">
        <f t="shared" si="0"/>
        <v>136</v>
      </c>
      <c r="C10" s="47" t="s">
        <v>111</v>
      </c>
      <c r="D10" s="47" t="s">
        <v>126</v>
      </c>
      <c r="E10" s="5" t="s">
        <v>7</v>
      </c>
      <c r="F10" s="48">
        <v>16</v>
      </c>
      <c r="G10" s="49">
        <v>120</v>
      </c>
    </row>
    <row r="11" spans="1:7" x14ac:dyDescent="0.2">
      <c r="A11" s="5">
        <v>7</v>
      </c>
      <c r="B11" s="11">
        <f t="shared" si="0"/>
        <v>125</v>
      </c>
      <c r="C11" s="47" t="s">
        <v>111</v>
      </c>
      <c r="D11" s="47" t="s">
        <v>112</v>
      </c>
      <c r="E11" s="5" t="s">
        <v>7</v>
      </c>
      <c r="F11" s="48">
        <v>15</v>
      </c>
      <c r="G11" s="49">
        <v>110</v>
      </c>
    </row>
    <row r="12" spans="1:7" x14ac:dyDescent="0.2">
      <c r="A12" s="5">
        <v>8</v>
      </c>
      <c r="B12" s="11">
        <f t="shared" si="0"/>
        <v>116</v>
      </c>
      <c r="C12" s="47" t="s">
        <v>140</v>
      </c>
      <c r="D12" s="47" t="s">
        <v>141</v>
      </c>
      <c r="E12" s="5" t="s">
        <v>73</v>
      </c>
      <c r="F12" s="48">
        <v>14</v>
      </c>
      <c r="G12" s="49">
        <v>102</v>
      </c>
    </row>
    <row r="13" spans="1:7" x14ac:dyDescent="0.2">
      <c r="A13" s="5">
        <v>9</v>
      </c>
      <c r="B13" s="11">
        <f t="shared" si="0"/>
        <v>107</v>
      </c>
      <c r="C13" s="47" t="s">
        <v>142</v>
      </c>
      <c r="D13" s="47" t="s">
        <v>125</v>
      </c>
      <c r="E13" s="5" t="s">
        <v>73</v>
      </c>
      <c r="F13" s="48">
        <v>13</v>
      </c>
      <c r="G13" s="49">
        <v>94</v>
      </c>
    </row>
    <row r="14" spans="1:7" ht="18" x14ac:dyDescent="0.2">
      <c r="A14" s="248" t="s">
        <v>30</v>
      </c>
      <c r="B14" s="248"/>
      <c r="C14" s="248"/>
      <c r="D14" s="248"/>
      <c r="E14" s="248"/>
      <c r="F14" s="248"/>
      <c r="G14" s="248"/>
    </row>
    <row r="15" spans="1:7" ht="25.5" x14ac:dyDescent="0.2">
      <c r="A15" s="3" t="s">
        <v>35</v>
      </c>
      <c r="B15" s="9" t="s">
        <v>76</v>
      </c>
      <c r="C15" s="3" t="s">
        <v>29</v>
      </c>
      <c r="D15" s="3" t="s">
        <v>32</v>
      </c>
      <c r="E15" s="3" t="s">
        <v>9</v>
      </c>
      <c r="F15" s="10" t="s">
        <v>34</v>
      </c>
      <c r="G15" s="10" t="s">
        <v>33</v>
      </c>
    </row>
    <row r="16" spans="1:7" x14ac:dyDescent="0.2">
      <c r="A16" s="5">
        <v>1</v>
      </c>
      <c r="B16" s="11">
        <f t="shared" ref="B16:B50" si="1">SUM(F16:G16)</f>
        <v>250</v>
      </c>
      <c r="C16" s="47" t="s">
        <v>10</v>
      </c>
      <c r="D16" s="47" t="s">
        <v>16</v>
      </c>
      <c r="E16" s="5" t="s">
        <v>6</v>
      </c>
      <c r="F16" s="48">
        <v>30</v>
      </c>
      <c r="G16" s="49">
        <v>220</v>
      </c>
    </row>
    <row r="17" spans="1:7" x14ac:dyDescent="0.2">
      <c r="A17" s="5">
        <v>2</v>
      </c>
      <c r="B17" s="11">
        <f t="shared" si="1"/>
        <v>209</v>
      </c>
      <c r="C17" s="201" t="s">
        <v>21</v>
      </c>
      <c r="D17" s="201" t="s">
        <v>20</v>
      </c>
      <c r="E17" s="5" t="s">
        <v>73</v>
      </c>
      <c r="F17" s="48">
        <v>20</v>
      </c>
      <c r="G17" s="32">
        <v>189</v>
      </c>
    </row>
    <row r="18" spans="1:7" x14ac:dyDescent="0.2">
      <c r="A18" s="5">
        <v>3</v>
      </c>
      <c r="B18" s="11">
        <f t="shared" si="1"/>
        <v>187</v>
      </c>
      <c r="C18" s="47" t="s">
        <v>45</v>
      </c>
      <c r="D18" s="47" t="s">
        <v>69</v>
      </c>
      <c r="E18" s="5" t="s">
        <v>7</v>
      </c>
      <c r="F18" s="48">
        <v>22</v>
      </c>
      <c r="G18" s="32">
        <v>165</v>
      </c>
    </row>
    <row r="19" spans="1:7" x14ac:dyDescent="0.2">
      <c r="A19" s="5">
        <v>4</v>
      </c>
      <c r="B19" s="11">
        <f t="shared" si="1"/>
        <v>172</v>
      </c>
      <c r="C19" s="201" t="s">
        <v>27</v>
      </c>
      <c r="D19" s="201" t="s">
        <v>121</v>
      </c>
      <c r="E19" s="5" t="s">
        <v>7</v>
      </c>
      <c r="F19" s="48">
        <v>25</v>
      </c>
      <c r="G19" s="32">
        <v>147</v>
      </c>
    </row>
    <row r="20" spans="1:7" x14ac:dyDescent="0.2">
      <c r="A20" s="5">
        <v>5</v>
      </c>
      <c r="B20" s="11">
        <f t="shared" si="1"/>
        <v>150</v>
      </c>
      <c r="C20" s="47" t="s">
        <v>41</v>
      </c>
      <c r="D20" s="47" t="s">
        <v>42</v>
      </c>
      <c r="E20" s="5" t="s">
        <v>8</v>
      </c>
      <c r="F20" s="48">
        <v>18</v>
      </c>
      <c r="G20" s="49">
        <v>132</v>
      </c>
    </row>
    <row r="21" spans="1:7" x14ac:dyDescent="0.2">
      <c r="A21" s="5">
        <v>6</v>
      </c>
      <c r="B21" s="11">
        <f t="shared" si="1"/>
        <v>132</v>
      </c>
      <c r="C21" s="47" t="s">
        <v>83</v>
      </c>
      <c r="D21" s="47" t="s">
        <v>84</v>
      </c>
      <c r="E21" s="5" t="s">
        <v>73</v>
      </c>
      <c r="F21" s="48">
        <v>12</v>
      </c>
      <c r="G21" s="32">
        <v>120</v>
      </c>
    </row>
    <row r="22" spans="1:7" x14ac:dyDescent="0.2">
      <c r="A22" s="5">
        <v>7</v>
      </c>
      <c r="B22" s="11">
        <f t="shared" si="1"/>
        <v>124</v>
      </c>
      <c r="C22" s="47" t="s">
        <v>43</v>
      </c>
      <c r="D22" s="47" t="s">
        <v>57</v>
      </c>
      <c r="E22" s="5" t="s">
        <v>7</v>
      </c>
      <c r="F22" s="48">
        <v>14</v>
      </c>
      <c r="G22" s="32">
        <v>110</v>
      </c>
    </row>
    <row r="23" spans="1:7" x14ac:dyDescent="0.2">
      <c r="A23" s="5">
        <v>8</v>
      </c>
      <c r="B23" s="11">
        <f t="shared" si="1"/>
        <v>117</v>
      </c>
      <c r="C23" s="201" t="s">
        <v>11</v>
      </c>
      <c r="D23" s="201" t="s">
        <v>17</v>
      </c>
      <c r="E23" s="5" t="s">
        <v>7</v>
      </c>
      <c r="F23" s="48">
        <v>15</v>
      </c>
      <c r="G23" s="49">
        <v>102</v>
      </c>
    </row>
    <row r="24" spans="1:7" x14ac:dyDescent="0.2">
      <c r="A24" s="5">
        <v>9</v>
      </c>
      <c r="B24" s="11">
        <f t="shared" si="1"/>
        <v>102</v>
      </c>
      <c r="C24" s="47" t="s">
        <v>19</v>
      </c>
      <c r="D24" s="47" t="s">
        <v>22</v>
      </c>
      <c r="E24" s="5" t="s">
        <v>7</v>
      </c>
      <c r="F24" s="48">
        <v>16</v>
      </c>
      <c r="G24" s="32">
        <v>86</v>
      </c>
    </row>
    <row r="25" spans="1:7" x14ac:dyDescent="0.2">
      <c r="A25" s="5">
        <v>10</v>
      </c>
      <c r="B25" s="11">
        <f t="shared" si="1"/>
        <v>96</v>
      </c>
      <c r="C25" s="47" t="s">
        <v>43</v>
      </c>
      <c r="D25" s="47" t="s">
        <v>22</v>
      </c>
      <c r="E25" s="5" t="s">
        <v>7</v>
      </c>
      <c r="F25" s="48">
        <v>13</v>
      </c>
      <c r="G25" s="49">
        <v>83</v>
      </c>
    </row>
    <row r="26" spans="1:7" x14ac:dyDescent="0.2">
      <c r="A26" s="5">
        <v>11</v>
      </c>
      <c r="B26" s="11">
        <f t="shared" si="1"/>
        <v>94</v>
      </c>
      <c r="C26" s="47" t="s">
        <v>28</v>
      </c>
      <c r="D26" s="47" t="s">
        <v>23</v>
      </c>
      <c r="E26" s="5" t="s">
        <v>6</v>
      </c>
      <c r="F26" s="48"/>
      <c r="G26" s="32">
        <v>94</v>
      </c>
    </row>
    <row r="27" spans="1:7" x14ac:dyDescent="0.2">
      <c r="A27" s="5">
        <v>12</v>
      </c>
      <c r="B27" s="11">
        <f t="shared" si="1"/>
        <v>89</v>
      </c>
      <c r="C27" s="47" t="s">
        <v>10</v>
      </c>
      <c r="D27" s="47" t="s">
        <v>80</v>
      </c>
      <c r="E27" s="5" t="s">
        <v>73</v>
      </c>
      <c r="F27" s="48"/>
      <c r="G27" s="32">
        <v>89</v>
      </c>
    </row>
    <row r="28" spans="1:7" x14ac:dyDescent="0.2">
      <c r="A28" s="5">
        <v>13</v>
      </c>
      <c r="B28" s="11">
        <f t="shared" si="1"/>
        <v>87</v>
      </c>
      <c r="C28" s="47" t="s">
        <v>88</v>
      </c>
      <c r="D28" s="47" t="s">
        <v>89</v>
      </c>
      <c r="E28" s="5" t="s">
        <v>7</v>
      </c>
      <c r="F28" s="48">
        <v>10</v>
      </c>
      <c r="G28" s="32">
        <v>77</v>
      </c>
    </row>
    <row r="29" spans="1:7" x14ac:dyDescent="0.2">
      <c r="A29" s="5">
        <v>14</v>
      </c>
      <c r="B29" s="11">
        <f t="shared" si="1"/>
        <v>85</v>
      </c>
      <c r="C29" s="201" t="s">
        <v>143</v>
      </c>
      <c r="D29" s="201" t="s">
        <v>144</v>
      </c>
      <c r="E29" s="5" t="s">
        <v>73</v>
      </c>
      <c r="F29" s="48">
        <v>11</v>
      </c>
      <c r="G29" s="32">
        <v>74</v>
      </c>
    </row>
    <row r="30" spans="1:7" x14ac:dyDescent="0.2">
      <c r="A30" s="5">
        <v>15</v>
      </c>
      <c r="B30" s="11">
        <f t="shared" si="1"/>
        <v>80</v>
      </c>
      <c r="C30" s="47" t="s">
        <v>93</v>
      </c>
      <c r="D30" s="47" t="s">
        <v>122</v>
      </c>
      <c r="E30" s="5" t="s">
        <v>7</v>
      </c>
      <c r="F30" s="48"/>
      <c r="G30" s="32">
        <v>80</v>
      </c>
    </row>
    <row r="31" spans="1:7" x14ac:dyDescent="0.2">
      <c r="A31" s="5">
        <v>16</v>
      </c>
      <c r="B31" s="11">
        <f t="shared" si="1"/>
        <v>71</v>
      </c>
      <c r="C31" s="201" t="s">
        <v>15</v>
      </c>
      <c r="D31" s="201" t="s">
        <v>87</v>
      </c>
      <c r="E31" s="5" t="s">
        <v>95</v>
      </c>
      <c r="F31" s="48"/>
      <c r="G31" s="32">
        <v>71</v>
      </c>
    </row>
    <row r="32" spans="1:7" x14ac:dyDescent="0.2">
      <c r="A32" s="5">
        <v>17</v>
      </c>
      <c r="B32" s="11">
        <f t="shared" si="1"/>
        <v>68</v>
      </c>
      <c r="C32" s="201" t="s">
        <v>85</v>
      </c>
      <c r="D32" s="201" t="s">
        <v>86</v>
      </c>
      <c r="E32" s="5" t="s">
        <v>6</v>
      </c>
      <c r="F32" s="48"/>
      <c r="G32" s="49">
        <v>68</v>
      </c>
    </row>
    <row r="33" spans="1:7" x14ac:dyDescent="0.2">
      <c r="A33" s="5">
        <v>18</v>
      </c>
      <c r="B33" s="11">
        <f t="shared" si="1"/>
        <v>65</v>
      </c>
      <c r="C33" s="201" t="s">
        <v>118</v>
      </c>
      <c r="D33" s="201" t="s">
        <v>119</v>
      </c>
      <c r="E33" s="5" t="s">
        <v>8</v>
      </c>
      <c r="F33" s="48"/>
      <c r="G33" s="32">
        <v>65</v>
      </c>
    </row>
    <row r="34" spans="1:7" x14ac:dyDescent="0.2">
      <c r="A34" s="5">
        <v>19</v>
      </c>
      <c r="B34" s="11">
        <f t="shared" si="1"/>
        <v>62</v>
      </c>
      <c r="C34" s="47" t="s">
        <v>90</v>
      </c>
      <c r="D34" s="47" t="s">
        <v>91</v>
      </c>
      <c r="E34" s="5" t="s">
        <v>73</v>
      </c>
      <c r="F34" s="48"/>
      <c r="G34" s="32">
        <v>62</v>
      </c>
    </row>
    <row r="35" spans="1:7" x14ac:dyDescent="0.2">
      <c r="A35" s="5">
        <v>20</v>
      </c>
      <c r="B35" s="11">
        <f t="shared" si="1"/>
        <v>60</v>
      </c>
      <c r="C35" s="201" t="s">
        <v>145</v>
      </c>
      <c r="D35" s="201" t="s">
        <v>56</v>
      </c>
      <c r="E35" s="5" t="s">
        <v>8</v>
      </c>
      <c r="F35" s="48"/>
      <c r="G35" s="32">
        <v>60</v>
      </c>
    </row>
    <row r="36" spans="1:7" x14ac:dyDescent="0.2">
      <c r="A36" s="5">
        <v>21</v>
      </c>
      <c r="B36" s="11">
        <f t="shared" si="1"/>
        <v>58</v>
      </c>
      <c r="C36" s="201" t="s">
        <v>128</v>
      </c>
      <c r="D36" s="201" t="s">
        <v>129</v>
      </c>
      <c r="E36" s="5" t="s">
        <v>73</v>
      </c>
      <c r="F36" s="48"/>
      <c r="G36" s="32">
        <v>58</v>
      </c>
    </row>
    <row r="37" spans="1:7" x14ac:dyDescent="0.2">
      <c r="A37" s="5">
        <v>22</v>
      </c>
      <c r="B37" s="11">
        <f t="shared" si="1"/>
        <v>56</v>
      </c>
      <c r="C37" s="201" t="s">
        <v>146</v>
      </c>
      <c r="D37" s="201" t="s">
        <v>147</v>
      </c>
      <c r="E37" s="5" t="s">
        <v>73</v>
      </c>
      <c r="F37" s="48"/>
      <c r="G37" s="32">
        <v>56</v>
      </c>
    </row>
    <row r="38" spans="1:7" x14ac:dyDescent="0.2">
      <c r="A38" s="5">
        <v>23</v>
      </c>
      <c r="B38" s="11">
        <f t="shared" si="1"/>
        <v>54</v>
      </c>
      <c r="C38" s="201" t="s">
        <v>93</v>
      </c>
      <c r="D38" s="201" t="s">
        <v>131</v>
      </c>
      <c r="E38" s="5" t="s">
        <v>7</v>
      </c>
      <c r="F38" s="48"/>
      <c r="G38" s="32">
        <v>54</v>
      </c>
    </row>
    <row r="39" spans="1:7" x14ac:dyDescent="0.2">
      <c r="A39" s="5">
        <v>24</v>
      </c>
      <c r="B39" s="11">
        <f t="shared" si="1"/>
        <v>52</v>
      </c>
      <c r="C39" s="47" t="s">
        <v>113</v>
      </c>
      <c r="D39" s="47" t="s">
        <v>114</v>
      </c>
      <c r="E39" s="5" t="s">
        <v>73</v>
      </c>
      <c r="F39" s="48"/>
      <c r="G39" s="32">
        <v>52</v>
      </c>
    </row>
    <row r="40" spans="1:7" x14ac:dyDescent="0.2">
      <c r="A40" s="5">
        <v>25</v>
      </c>
      <c r="B40" s="11">
        <f t="shared" si="1"/>
        <v>50</v>
      </c>
      <c r="C40" s="201" t="s">
        <v>148</v>
      </c>
      <c r="D40" s="201" t="s">
        <v>149</v>
      </c>
      <c r="E40" s="5" t="s">
        <v>73</v>
      </c>
      <c r="F40" s="48"/>
      <c r="G40" s="32">
        <v>50</v>
      </c>
    </row>
    <row r="41" spans="1:7" x14ac:dyDescent="0.2">
      <c r="A41" s="5">
        <v>26</v>
      </c>
      <c r="B41" s="11">
        <f t="shared" si="1"/>
        <v>48</v>
      </c>
      <c r="C41" s="201" t="s">
        <v>150</v>
      </c>
      <c r="D41" s="201" t="s">
        <v>127</v>
      </c>
      <c r="E41" s="5" t="s">
        <v>6</v>
      </c>
      <c r="F41" s="48"/>
      <c r="G41" s="32">
        <v>48</v>
      </c>
    </row>
    <row r="42" spans="1:7" x14ac:dyDescent="0.2">
      <c r="A42" s="5">
        <v>27</v>
      </c>
      <c r="B42" s="11">
        <f t="shared" si="1"/>
        <v>47</v>
      </c>
      <c r="C42" s="201" t="s">
        <v>151</v>
      </c>
      <c r="D42" s="201" t="s">
        <v>152</v>
      </c>
      <c r="E42" s="5" t="s">
        <v>73</v>
      </c>
      <c r="F42" s="48"/>
      <c r="G42" s="32">
        <v>47</v>
      </c>
    </row>
    <row r="43" spans="1:7" x14ac:dyDescent="0.2">
      <c r="A43" s="5">
        <v>28</v>
      </c>
      <c r="B43" s="11">
        <f t="shared" si="1"/>
        <v>45</v>
      </c>
      <c r="C43" s="201" t="s">
        <v>43</v>
      </c>
      <c r="D43" s="201" t="s">
        <v>106</v>
      </c>
      <c r="E43" s="5" t="s">
        <v>6</v>
      </c>
      <c r="F43" s="48"/>
      <c r="G43" s="32">
        <v>45</v>
      </c>
    </row>
    <row r="44" spans="1:7" x14ac:dyDescent="0.2">
      <c r="A44" s="5">
        <v>29</v>
      </c>
      <c r="B44" s="11">
        <f t="shared" si="1"/>
        <v>44</v>
      </c>
      <c r="C44" s="47" t="s">
        <v>15</v>
      </c>
      <c r="D44" s="47" t="s">
        <v>120</v>
      </c>
      <c r="E44" s="5" t="s">
        <v>7</v>
      </c>
      <c r="F44" s="48"/>
      <c r="G44" s="49">
        <v>44</v>
      </c>
    </row>
    <row r="45" spans="1:7" x14ac:dyDescent="0.2">
      <c r="A45" s="5">
        <v>30</v>
      </c>
      <c r="B45" s="11">
        <f t="shared" si="1"/>
        <v>43</v>
      </c>
      <c r="C45" s="201" t="s">
        <v>153</v>
      </c>
      <c r="D45" s="201" t="s">
        <v>154</v>
      </c>
      <c r="E45" s="5" t="s">
        <v>73</v>
      </c>
      <c r="F45" s="48"/>
      <c r="G45" s="32">
        <v>43</v>
      </c>
    </row>
    <row r="46" spans="1:7" x14ac:dyDescent="0.2">
      <c r="A46" s="5">
        <v>31</v>
      </c>
      <c r="B46" s="11">
        <f t="shared" si="1"/>
        <v>42</v>
      </c>
      <c r="C46" s="201" t="s">
        <v>155</v>
      </c>
      <c r="D46" s="201" t="s">
        <v>156</v>
      </c>
      <c r="E46" s="5" t="s">
        <v>73</v>
      </c>
      <c r="F46" s="48"/>
      <c r="G46" s="32">
        <v>42</v>
      </c>
    </row>
    <row r="47" spans="1:7" x14ac:dyDescent="0.2">
      <c r="A47" s="5">
        <v>32</v>
      </c>
      <c r="B47" s="11">
        <f t="shared" si="1"/>
        <v>41</v>
      </c>
      <c r="C47" s="201" t="s">
        <v>157</v>
      </c>
      <c r="D47" s="201" t="s">
        <v>158</v>
      </c>
      <c r="E47" s="5" t="s">
        <v>73</v>
      </c>
      <c r="F47" s="48"/>
      <c r="G47" s="32">
        <v>41</v>
      </c>
    </row>
    <row r="48" spans="1:7" x14ac:dyDescent="0.2">
      <c r="A48" s="5">
        <v>33</v>
      </c>
      <c r="B48" s="11">
        <f t="shared" si="1"/>
        <v>39</v>
      </c>
      <c r="C48" s="201" t="s">
        <v>159</v>
      </c>
      <c r="D48" s="201" t="s">
        <v>160</v>
      </c>
      <c r="E48" s="5" t="s">
        <v>73</v>
      </c>
      <c r="F48" s="48"/>
      <c r="G48" s="32">
        <v>39</v>
      </c>
    </row>
    <row r="49" spans="1:7" x14ac:dyDescent="0.2">
      <c r="A49" s="5">
        <v>34</v>
      </c>
      <c r="B49" s="11">
        <f t="shared" si="1"/>
        <v>37</v>
      </c>
      <c r="C49" s="201" t="s">
        <v>10</v>
      </c>
      <c r="D49" s="201" t="s">
        <v>117</v>
      </c>
      <c r="E49" s="5" t="s">
        <v>7</v>
      </c>
      <c r="F49" s="48"/>
      <c r="G49" s="32">
        <v>37</v>
      </c>
    </row>
    <row r="50" spans="1:7" x14ac:dyDescent="0.2">
      <c r="A50" s="5">
        <v>35</v>
      </c>
      <c r="B50" s="11">
        <f t="shared" si="1"/>
        <v>28</v>
      </c>
      <c r="C50" s="201" t="s">
        <v>161</v>
      </c>
      <c r="D50" s="201" t="s">
        <v>162</v>
      </c>
      <c r="E50" s="5" t="s">
        <v>73</v>
      </c>
      <c r="F50" s="48"/>
      <c r="G50" s="32">
        <v>28</v>
      </c>
    </row>
  </sheetData>
  <sortState ref="B16:G50">
    <sortCondition descending="1" ref="B16:B50"/>
  </sortState>
  <mergeCells count="4">
    <mergeCell ref="A1:G1"/>
    <mergeCell ref="A2:G2"/>
    <mergeCell ref="A3:G3"/>
    <mergeCell ref="A14:G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8" workbookViewId="0">
      <selection sqref="A1:G1"/>
    </sheetView>
  </sheetViews>
  <sheetFormatPr defaultRowHeight="12.75" x14ac:dyDescent="0.2"/>
  <cols>
    <col min="3" max="3" width="12.140625" customWidth="1"/>
    <col min="4" max="4" width="22.28515625" customWidth="1"/>
    <col min="5" max="5" width="14.140625" customWidth="1"/>
  </cols>
  <sheetData>
    <row r="1" spans="1:7" ht="18.75" thickBot="1" x14ac:dyDescent="0.25">
      <c r="A1" s="241" t="s">
        <v>163</v>
      </c>
      <c r="B1" s="242"/>
      <c r="C1" s="242"/>
      <c r="D1" s="242"/>
      <c r="E1" s="242"/>
      <c r="F1" s="243"/>
      <c r="G1" s="243"/>
    </row>
    <row r="2" spans="1:7" x14ac:dyDescent="0.2">
      <c r="A2" s="244" t="s">
        <v>164</v>
      </c>
      <c r="B2" s="245"/>
      <c r="C2" s="245"/>
      <c r="D2" s="245"/>
      <c r="E2" s="245"/>
      <c r="F2" s="246"/>
      <c r="G2" s="246"/>
    </row>
    <row r="3" spans="1:7" ht="18" x14ac:dyDescent="0.2">
      <c r="A3" s="247" t="s">
        <v>31</v>
      </c>
      <c r="B3" s="247"/>
      <c r="C3" s="247"/>
      <c r="D3" s="247"/>
      <c r="E3" s="247"/>
      <c r="F3" s="247"/>
      <c r="G3" s="247"/>
    </row>
    <row r="4" spans="1:7" ht="25.5" x14ac:dyDescent="0.2">
      <c r="A4" s="3" t="s">
        <v>35</v>
      </c>
      <c r="B4" s="9" t="s">
        <v>76</v>
      </c>
      <c r="C4" s="3" t="s">
        <v>29</v>
      </c>
      <c r="D4" s="3" t="s">
        <v>32</v>
      </c>
      <c r="E4" s="3" t="s">
        <v>9</v>
      </c>
      <c r="F4" s="10" t="s">
        <v>34</v>
      </c>
      <c r="G4" s="10" t="s">
        <v>33</v>
      </c>
    </row>
    <row r="5" spans="1:7" x14ac:dyDescent="0.2">
      <c r="A5" s="5">
        <v>1</v>
      </c>
      <c r="B5" s="11">
        <f>SUM(F5:G5)</f>
        <v>250</v>
      </c>
      <c r="C5" s="47" t="s">
        <v>37</v>
      </c>
      <c r="D5" s="47" t="s">
        <v>38</v>
      </c>
      <c r="E5" s="5" t="s">
        <v>73</v>
      </c>
      <c r="F5" s="48">
        <v>30</v>
      </c>
      <c r="G5" s="49">
        <v>220</v>
      </c>
    </row>
    <row r="6" spans="1:7" x14ac:dyDescent="0.2">
      <c r="A6" s="5">
        <v>2</v>
      </c>
      <c r="B6" s="11">
        <f>SUM(F6:G6)</f>
        <v>214</v>
      </c>
      <c r="C6" s="47" t="s">
        <v>65</v>
      </c>
      <c r="D6" s="47" t="s">
        <v>66</v>
      </c>
      <c r="E6" s="5" t="s">
        <v>7</v>
      </c>
      <c r="F6" s="48">
        <v>25</v>
      </c>
      <c r="G6" s="49">
        <v>189</v>
      </c>
    </row>
    <row r="7" spans="1:7" x14ac:dyDescent="0.2">
      <c r="A7" s="5">
        <v>3</v>
      </c>
      <c r="B7" s="11">
        <f>SUM(F7:G7)</f>
        <v>187</v>
      </c>
      <c r="C7" s="47" t="s">
        <v>111</v>
      </c>
      <c r="D7" s="47" t="s">
        <v>112</v>
      </c>
      <c r="E7" s="5" t="s">
        <v>7</v>
      </c>
      <c r="F7" s="48">
        <v>22</v>
      </c>
      <c r="G7" s="49">
        <v>165</v>
      </c>
    </row>
    <row r="8" spans="1:7" x14ac:dyDescent="0.2">
      <c r="A8" s="5">
        <v>4</v>
      </c>
      <c r="B8" s="11">
        <f>SUM(F8:G8)</f>
        <v>167</v>
      </c>
      <c r="C8" s="47" t="s">
        <v>142</v>
      </c>
      <c r="D8" s="47" t="s">
        <v>125</v>
      </c>
      <c r="E8" s="5" t="s">
        <v>73</v>
      </c>
      <c r="F8" s="48">
        <v>20</v>
      </c>
      <c r="G8" s="49">
        <v>147</v>
      </c>
    </row>
    <row r="9" spans="1:7" x14ac:dyDescent="0.2">
      <c r="A9" s="5">
        <v>5</v>
      </c>
      <c r="B9" s="11">
        <f>SUM(F9:G9)</f>
        <v>150</v>
      </c>
      <c r="C9" s="47" t="s">
        <v>40</v>
      </c>
      <c r="D9" s="47" t="s">
        <v>70</v>
      </c>
      <c r="E9" s="5" t="s">
        <v>7</v>
      </c>
      <c r="F9" s="48">
        <v>18</v>
      </c>
      <c r="G9" s="49">
        <v>132</v>
      </c>
    </row>
    <row r="10" spans="1:7" ht="18" x14ac:dyDescent="0.2">
      <c r="A10" s="248" t="s">
        <v>30</v>
      </c>
      <c r="B10" s="248"/>
      <c r="C10" s="248"/>
      <c r="D10" s="248"/>
      <c r="E10" s="248"/>
      <c r="F10" s="248"/>
      <c r="G10" s="248"/>
    </row>
    <row r="11" spans="1:7" ht="25.5" x14ac:dyDescent="0.2">
      <c r="A11" s="3" t="s">
        <v>35</v>
      </c>
      <c r="B11" s="9" t="s">
        <v>76</v>
      </c>
      <c r="C11" s="3" t="s">
        <v>29</v>
      </c>
      <c r="D11" s="3" t="s">
        <v>32</v>
      </c>
      <c r="E11" s="3" t="s">
        <v>9</v>
      </c>
      <c r="F11" s="10" t="s">
        <v>34</v>
      </c>
      <c r="G11" s="10" t="s">
        <v>33</v>
      </c>
    </row>
    <row r="12" spans="1:7" x14ac:dyDescent="0.2">
      <c r="A12" s="5">
        <v>1</v>
      </c>
      <c r="B12" s="11">
        <f t="shared" ref="B12:B32" si="0">SUM(F12:G12)</f>
        <v>242</v>
      </c>
      <c r="C12" s="47" t="s">
        <v>45</v>
      </c>
      <c r="D12" s="47" t="s">
        <v>69</v>
      </c>
      <c r="E12" s="5" t="s">
        <v>7</v>
      </c>
      <c r="F12" s="48">
        <v>22</v>
      </c>
      <c r="G12" s="32">
        <v>220</v>
      </c>
    </row>
    <row r="13" spans="1:7" x14ac:dyDescent="0.2">
      <c r="A13" s="5">
        <v>2</v>
      </c>
      <c r="B13" s="11">
        <f t="shared" si="0"/>
        <v>214</v>
      </c>
      <c r="C13" s="47" t="s">
        <v>10</v>
      </c>
      <c r="D13" s="47" t="s">
        <v>16</v>
      </c>
      <c r="E13" s="5" t="s">
        <v>6</v>
      </c>
      <c r="F13" s="48">
        <v>25</v>
      </c>
      <c r="G13" s="49">
        <v>189</v>
      </c>
    </row>
    <row r="14" spans="1:7" x14ac:dyDescent="0.2">
      <c r="A14" s="5">
        <v>3</v>
      </c>
      <c r="B14" s="11">
        <f t="shared" si="0"/>
        <v>180</v>
      </c>
      <c r="C14" s="47" t="s">
        <v>83</v>
      </c>
      <c r="D14" s="47" t="s">
        <v>84</v>
      </c>
      <c r="E14" s="5" t="s">
        <v>73</v>
      </c>
      <c r="F14" s="48">
        <v>15</v>
      </c>
      <c r="G14" s="32">
        <v>165</v>
      </c>
    </row>
    <row r="15" spans="1:7" x14ac:dyDescent="0.2">
      <c r="A15" s="5">
        <v>4</v>
      </c>
      <c r="B15" s="11">
        <f t="shared" si="0"/>
        <v>177</v>
      </c>
      <c r="C15" s="201" t="s">
        <v>21</v>
      </c>
      <c r="D15" s="201" t="s">
        <v>20</v>
      </c>
      <c r="E15" s="5" t="s">
        <v>73</v>
      </c>
      <c r="F15" s="48">
        <v>30</v>
      </c>
      <c r="G15" s="32">
        <v>147</v>
      </c>
    </row>
    <row r="16" spans="1:7" x14ac:dyDescent="0.2">
      <c r="A16" s="5">
        <v>5</v>
      </c>
      <c r="B16" s="11">
        <f t="shared" si="0"/>
        <v>148</v>
      </c>
      <c r="C16" s="201" t="s">
        <v>27</v>
      </c>
      <c r="D16" s="201" t="s">
        <v>121</v>
      </c>
      <c r="E16" s="5" t="s">
        <v>7</v>
      </c>
      <c r="F16" s="48">
        <v>16</v>
      </c>
      <c r="G16" s="32">
        <v>132</v>
      </c>
    </row>
    <row r="17" spans="1:7" x14ac:dyDescent="0.2">
      <c r="A17" s="5">
        <v>6</v>
      </c>
      <c r="B17" s="11">
        <f t="shared" si="0"/>
        <v>140</v>
      </c>
      <c r="C17" s="47" t="s">
        <v>12</v>
      </c>
      <c r="D17" s="47" t="s">
        <v>44</v>
      </c>
      <c r="E17" s="5" t="s">
        <v>7</v>
      </c>
      <c r="F17" s="48">
        <v>20</v>
      </c>
      <c r="G17" s="32">
        <v>120</v>
      </c>
    </row>
    <row r="18" spans="1:7" x14ac:dyDescent="0.2">
      <c r="A18" s="5">
        <v>7</v>
      </c>
      <c r="B18" s="11">
        <f t="shared" si="0"/>
        <v>128</v>
      </c>
      <c r="C18" s="47" t="s">
        <v>10</v>
      </c>
      <c r="D18" s="47" t="s">
        <v>80</v>
      </c>
      <c r="E18" s="5" t="s">
        <v>73</v>
      </c>
      <c r="F18" s="48">
        <v>18</v>
      </c>
      <c r="G18" s="32">
        <v>110</v>
      </c>
    </row>
    <row r="19" spans="1:7" x14ac:dyDescent="0.2">
      <c r="A19" s="5">
        <v>8</v>
      </c>
      <c r="B19" s="11">
        <f t="shared" si="0"/>
        <v>116</v>
      </c>
      <c r="C19" s="47" t="s">
        <v>43</v>
      </c>
      <c r="D19" s="47" t="s">
        <v>22</v>
      </c>
      <c r="E19" s="5" t="s">
        <v>7</v>
      </c>
      <c r="F19" s="48">
        <v>14</v>
      </c>
      <c r="G19" s="49">
        <v>102</v>
      </c>
    </row>
    <row r="20" spans="1:7" x14ac:dyDescent="0.2">
      <c r="A20" s="5">
        <v>9</v>
      </c>
      <c r="B20" s="11">
        <f t="shared" si="0"/>
        <v>104</v>
      </c>
      <c r="C20" s="47" t="s">
        <v>88</v>
      </c>
      <c r="D20" s="47" t="s">
        <v>89</v>
      </c>
      <c r="E20" s="5" t="s">
        <v>7</v>
      </c>
      <c r="F20" s="48">
        <v>10</v>
      </c>
      <c r="G20" s="32">
        <v>94</v>
      </c>
    </row>
    <row r="21" spans="1:7" x14ac:dyDescent="0.2">
      <c r="A21" s="5">
        <v>10</v>
      </c>
      <c r="B21" s="11">
        <f t="shared" si="0"/>
        <v>102</v>
      </c>
      <c r="C21" s="47" t="s">
        <v>93</v>
      </c>
      <c r="D21" s="47" t="s">
        <v>122</v>
      </c>
      <c r="E21" s="5" t="s">
        <v>7</v>
      </c>
      <c r="F21" s="48">
        <v>13</v>
      </c>
      <c r="G21" s="32">
        <v>89</v>
      </c>
    </row>
    <row r="22" spans="1:7" x14ac:dyDescent="0.2">
      <c r="A22" s="5">
        <v>11</v>
      </c>
      <c r="B22" s="11">
        <f t="shared" si="0"/>
        <v>98</v>
      </c>
      <c r="C22" s="47" t="s">
        <v>43</v>
      </c>
      <c r="D22" s="47" t="s">
        <v>57</v>
      </c>
      <c r="E22" s="5" t="s">
        <v>7</v>
      </c>
      <c r="F22" s="48">
        <v>12</v>
      </c>
      <c r="G22" s="32">
        <v>86</v>
      </c>
    </row>
    <row r="23" spans="1:7" x14ac:dyDescent="0.2">
      <c r="A23" s="5">
        <v>12</v>
      </c>
      <c r="B23" s="11">
        <f t="shared" si="0"/>
        <v>94</v>
      </c>
      <c r="C23" s="201" t="s">
        <v>11</v>
      </c>
      <c r="D23" s="201" t="s">
        <v>17</v>
      </c>
      <c r="E23" s="5" t="s">
        <v>7</v>
      </c>
      <c r="F23" s="48">
        <v>11</v>
      </c>
      <c r="G23" s="49">
        <v>83</v>
      </c>
    </row>
    <row r="24" spans="1:7" x14ac:dyDescent="0.2">
      <c r="A24" s="5">
        <v>13</v>
      </c>
      <c r="B24" s="11">
        <f t="shared" si="0"/>
        <v>80</v>
      </c>
      <c r="C24" s="47" t="s">
        <v>113</v>
      </c>
      <c r="D24" s="47" t="s">
        <v>114</v>
      </c>
      <c r="E24" s="5" t="s">
        <v>73</v>
      </c>
      <c r="F24" s="48"/>
      <c r="G24" s="32">
        <v>80</v>
      </c>
    </row>
    <row r="25" spans="1:7" x14ac:dyDescent="0.2">
      <c r="A25" s="5">
        <v>14</v>
      </c>
      <c r="B25" s="11">
        <f t="shared" si="0"/>
        <v>77</v>
      </c>
      <c r="C25" s="201" t="s">
        <v>15</v>
      </c>
      <c r="D25" s="201" t="s">
        <v>87</v>
      </c>
      <c r="E25" s="5" t="s">
        <v>95</v>
      </c>
      <c r="F25" s="48"/>
      <c r="G25" s="32">
        <v>77</v>
      </c>
    </row>
    <row r="26" spans="1:7" x14ac:dyDescent="0.2">
      <c r="A26" s="5">
        <v>15</v>
      </c>
      <c r="B26" s="11">
        <f t="shared" si="0"/>
        <v>74</v>
      </c>
      <c r="C26" s="201" t="s">
        <v>93</v>
      </c>
      <c r="D26" s="201" t="s">
        <v>131</v>
      </c>
      <c r="E26" s="5" t="s">
        <v>7</v>
      </c>
      <c r="F26" s="48"/>
      <c r="G26" s="32">
        <v>74</v>
      </c>
    </row>
    <row r="27" spans="1:7" x14ac:dyDescent="0.2">
      <c r="A27" s="5">
        <v>16</v>
      </c>
      <c r="B27" s="11">
        <f t="shared" si="0"/>
        <v>71</v>
      </c>
      <c r="C27" s="201" t="s">
        <v>85</v>
      </c>
      <c r="D27" s="201" t="s">
        <v>86</v>
      </c>
      <c r="E27" s="5" t="s">
        <v>6</v>
      </c>
      <c r="F27" s="48"/>
      <c r="G27" s="49">
        <v>71</v>
      </c>
    </row>
    <row r="28" spans="1:7" x14ac:dyDescent="0.2">
      <c r="A28" s="5">
        <v>17</v>
      </c>
      <c r="B28" s="11">
        <f t="shared" si="0"/>
        <v>68</v>
      </c>
      <c r="C28" s="201" t="s">
        <v>145</v>
      </c>
      <c r="D28" s="201" t="s">
        <v>56</v>
      </c>
      <c r="E28" s="5" t="s">
        <v>8</v>
      </c>
      <c r="F28" s="48"/>
      <c r="G28" s="32">
        <v>68</v>
      </c>
    </row>
    <row r="29" spans="1:7" x14ac:dyDescent="0.2">
      <c r="A29" s="5">
        <v>18</v>
      </c>
      <c r="B29" s="11">
        <f t="shared" si="0"/>
        <v>65</v>
      </c>
      <c r="C29" s="201" t="s">
        <v>43</v>
      </c>
      <c r="D29" s="201" t="s">
        <v>106</v>
      </c>
      <c r="E29" s="5" t="s">
        <v>6</v>
      </c>
      <c r="F29" s="48"/>
      <c r="G29" s="32">
        <v>65</v>
      </c>
    </row>
    <row r="30" spans="1:7" x14ac:dyDescent="0.2">
      <c r="A30" s="5">
        <v>19</v>
      </c>
      <c r="B30" s="11">
        <f t="shared" si="0"/>
        <v>62</v>
      </c>
      <c r="C30" s="47" t="s">
        <v>28</v>
      </c>
      <c r="D30" s="47" t="s">
        <v>23</v>
      </c>
      <c r="E30" s="5" t="s">
        <v>6</v>
      </c>
      <c r="F30" s="48"/>
      <c r="G30" s="32">
        <v>62</v>
      </c>
    </row>
    <row r="31" spans="1:7" x14ac:dyDescent="0.2">
      <c r="A31" s="5">
        <v>20</v>
      </c>
      <c r="B31" s="11">
        <f t="shared" si="0"/>
        <v>60</v>
      </c>
      <c r="C31" s="201" t="s">
        <v>118</v>
      </c>
      <c r="D31" s="201" t="s">
        <v>119</v>
      </c>
      <c r="E31" s="5" t="s">
        <v>8</v>
      </c>
      <c r="F31" s="48"/>
      <c r="G31" s="32">
        <v>60</v>
      </c>
    </row>
    <row r="32" spans="1:7" x14ac:dyDescent="0.2">
      <c r="A32" s="5">
        <v>21</v>
      </c>
      <c r="B32" s="11">
        <f t="shared" si="0"/>
        <v>58</v>
      </c>
      <c r="C32" s="201" t="s">
        <v>10</v>
      </c>
      <c r="D32" s="201" t="s">
        <v>117</v>
      </c>
      <c r="E32" s="5" t="s">
        <v>7</v>
      </c>
      <c r="F32" s="48"/>
      <c r="G32" s="32">
        <v>58</v>
      </c>
    </row>
  </sheetData>
  <sortState ref="B12:G32">
    <sortCondition descending="1" ref="G12:G32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Finansi</vt:lpstr>
      <vt:lpstr>Reitings</vt:lpstr>
      <vt:lpstr>AMF</vt:lpstr>
      <vt:lpstr>1_Bowlero Meistars</vt:lpstr>
      <vt:lpstr>2_A-Z Meistars</vt:lpstr>
      <vt:lpstr>3_TOSS Meistars</vt:lpstr>
      <vt:lpstr>4_LABA Meistars</vt:lpstr>
      <vt:lpstr>5_Zelta Meistars</vt:lpstr>
      <vt:lpstr>Finansi!Print_Titles</vt:lpstr>
      <vt:lpstr>Reitings!Print_Titles</vt:lpstr>
    </vt:vector>
  </TitlesOfParts>
  <Company>Nykredit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User</cp:lastModifiedBy>
  <cp:lastPrinted>2016-04-10T13:08:50Z</cp:lastPrinted>
  <dcterms:created xsi:type="dcterms:W3CDTF">1999-02-17T07:52:00Z</dcterms:created>
  <dcterms:modified xsi:type="dcterms:W3CDTF">2016-04-10T13:10:29Z</dcterms:modified>
</cp:coreProperties>
</file>