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3"/>
  </bookViews>
  <sheets>
    <sheet name="Rabocij stol" sheetId="1" state="visible" r:id="rId2"/>
    <sheet name="Kv. Rezultātu lapa" sheetId="2" state="visible" r:id="rId3"/>
    <sheet name="Fināli" sheetId="3" state="visible" r:id="rId4"/>
    <sheet name="Final Standing" sheetId="4" state="visible" r:id="rId5"/>
  </sheets>
  <definedNames>
    <definedName function="false" hidden="false" localSheetId="2" name="_xlnm.Print_Area" vbProcedure="false">Fināli!$B$1:$Y$31</definedName>
    <definedName function="false" hidden="false" localSheetId="1" name="_xlnm.Print_Area" vbProcedure="false">'Kv. Rezultātu lapa'!$A$1:$Q$41</definedName>
    <definedName function="false" hidden="false" localSheetId="0" name="_xlnm.Print_Area" vbProcedure="false">'Rabocij stol'!$A$3:$O$63</definedName>
    <definedName function="false" hidden="false" localSheetId="0" name="_xlnm.Print_Area" vbProcedure="false">'Rabocij stol'!$A$3:$O$63</definedName>
    <definedName function="false" hidden="false" localSheetId="1" name="Excel_BuiltIn_Print_Area" vbProcedure="false">'Kv. Rezultātu lapa'!$A$1:$V$29</definedName>
    <definedName function="false" hidden="false" localSheetId="1" name="_xlnm.Print_Area" vbProcedure="false">'Kv. Rezultātu lapa'!$A$1:$Q$41</definedName>
    <definedName function="false" hidden="false" localSheetId="2" name="Excel_BuiltIn_Print_Area" vbProcedure="false">Fināli!$B$1:$Y$30</definedName>
    <definedName function="false" hidden="false" localSheetId="2" name="_xlnm.Print_Area" vbProcedure="false">Fināli!$B$1:$Y$31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<sst xmlns="http://schemas.openxmlformats.org/spreadsheetml/2006/main" count="375" uniqueCount="115">
  <si>
    <t> </t>
  </si>
  <si>
    <t>Vieta</t>
  </si>
  <si>
    <t>Vārds, Uzvārds</t>
  </si>
  <si>
    <t>Klubs</t>
  </si>
  <si>
    <t>Kods</t>
  </si>
  <si>
    <t>HDC</t>
  </si>
  <si>
    <t>1. sp.</t>
  </si>
  <si>
    <t>2. sp.</t>
  </si>
  <si>
    <t>3. sp.</t>
  </si>
  <si>
    <t>4. sp.</t>
  </si>
  <si>
    <t>5. sp.</t>
  </si>
  <si>
    <t>6. sp.</t>
  </si>
  <si>
    <t>Spēļu summa</t>
  </si>
  <si>
    <t>HDC summa</t>
  </si>
  <si>
    <t>Summa</t>
  </si>
  <si>
    <t>Vidējais</t>
  </si>
  <si>
    <t>Starpība</t>
  </si>
  <si>
    <t>Vladimirs Pribiļevs</t>
  </si>
  <si>
    <t>Ten Pin</t>
  </si>
  <si>
    <t>05A</t>
  </si>
  <si>
    <t>Dmitrijs Čebotarjovs</t>
  </si>
  <si>
    <t>05B</t>
  </si>
  <si>
    <t>Jurijs Dumcevs</t>
  </si>
  <si>
    <t>LABA</t>
  </si>
  <si>
    <t>06A</t>
  </si>
  <si>
    <t>Pēteris Cimdiņš</t>
  </si>
  <si>
    <t>06B</t>
  </si>
  <si>
    <t>Valdis Skudra</t>
  </si>
  <si>
    <t>07A</t>
  </si>
  <si>
    <t>Daniels Vēzis</t>
  </si>
  <si>
    <t>07B</t>
  </si>
  <si>
    <t>Aleksandrs Titkovs</t>
  </si>
  <si>
    <t>08A</t>
  </si>
  <si>
    <t>Elvijs Udo Dimpers</t>
  </si>
  <si>
    <t>08B</t>
  </si>
  <si>
    <t>Jānis Zalītis</t>
  </si>
  <si>
    <t>09A</t>
  </si>
  <si>
    <t>Aivārs Beļickis</t>
  </si>
  <si>
    <t>09B</t>
  </si>
  <si>
    <t>Eduārds Kobiļuks</t>
  </si>
  <si>
    <t>10A</t>
  </si>
  <si>
    <t>Veronika Hudjakova</t>
  </si>
  <si>
    <t>10B</t>
  </si>
  <si>
    <t>Karīna Petrova</t>
  </si>
  <si>
    <t>Jeļena Šorohova</t>
  </si>
  <si>
    <t>Ints Krievkalns</t>
  </si>
  <si>
    <t>Arvils Sproģis</t>
  </si>
  <si>
    <t>Zelta Prizma</t>
  </si>
  <si>
    <t>Andis Dārziņš</t>
  </si>
  <si>
    <t>Aleksandrs Tjulins</t>
  </si>
  <si>
    <t>Svetlana Tomiļina</t>
  </si>
  <si>
    <t>Vladimirs Lagunovs</t>
  </si>
  <si>
    <t>Toms Pultraks</t>
  </si>
  <si>
    <t>Ivars Vinters</t>
  </si>
  <si>
    <t>A-Z Boulings</t>
  </si>
  <si>
    <t>Aleksandrs Ručevics</t>
  </si>
  <si>
    <t>Mārtiņš Vilnis</t>
  </si>
  <si>
    <t>04A</t>
  </si>
  <si>
    <t>04B</t>
  </si>
  <si>
    <t>Jeļena Dolgova</t>
  </si>
  <si>
    <t>Jānis Zemītis</t>
  </si>
  <si>
    <t>Marija Tkačenko</t>
  </si>
  <si>
    <t>Artemijs Hudjakovs</t>
  </si>
  <si>
    <t>Jurijs Dolgovs</t>
  </si>
  <si>
    <t>Andrejs Zilgalvis</t>
  </si>
  <si>
    <t>Artūrs Ļevikins</t>
  </si>
  <si>
    <t>Juliāns Visockis</t>
  </si>
  <si>
    <t>Māris Dukurs</t>
  </si>
  <si>
    <t>Jānis Dzalbs</t>
  </si>
  <si>
    <t>Ģirts Ķebers</t>
  </si>
  <si>
    <t>Raimonds Zemītis</t>
  </si>
  <si>
    <t>Edmunds Jansons</t>
  </si>
  <si>
    <t>Kvalifikācija</t>
  </si>
  <si>
    <t>1 pusfināls</t>
  </si>
  <si>
    <t> 2 pusfināls A</t>
  </si>
  <si>
    <t> 2 pusfināls B</t>
  </si>
  <si>
    <t>cel</t>
  </si>
  <si>
    <t>kval.</t>
  </si>
  <si>
    <t>hand</t>
  </si>
  <si>
    <t>1 sp.</t>
  </si>
  <si>
    <t>2 sp.</t>
  </si>
  <si>
    <t>3 sp.</t>
  </si>
  <si>
    <t>4 sp.</t>
  </si>
  <si>
    <t>HDC sum</t>
  </si>
  <si>
    <t>Win</t>
  </si>
  <si>
    <t> 2 pusfināls C</t>
  </si>
  <si>
    <t> 1 fināls</t>
  </si>
  <si>
    <t>C</t>
  </si>
  <si>
    <t>03A</t>
  </si>
  <si>
    <t>B</t>
  </si>
  <si>
    <t>A</t>
  </si>
  <si>
    <t>1 Stepladder</t>
  </si>
  <si>
    <t>2 Stepladder</t>
  </si>
  <si>
    <t>03B</t>
  </si>
  <si>
    <t>-</t>
  </si>
  <si>
    <t>G</t>
  </si>
  <si>
    <t>Turnīra nominācijas</t>
  </si>
  <si>
    <t>Nominācija</t>
  </si>
  <si>
    <t>Balva</t>
  </si>
  <si>
    <t>Labākais rezultāts</t>
  </si>
  <si>
    <t>Šampanietis</t>
  </si>
  <si>
    <t>Kvalifikācijas uzvarētājs</t>
  </si>
  <si>
    <t>Labākais seniors</t>
  </si>
  <si>
    <t>Labāka dāma</t>
  </si>
  <si>
    <t>Uzvarētājas Kauss</t>
  </si>
  <si>
    <t>Aktīvākais LABA spēlētājs</t>
  </si>
  <si>
    <t>1.vieta</t>
  </si>
  <si>
    <t>2.vieta</t>
  </si>
  <si>
    <t>3.vieta</t>
  </si>
  <si>
    <t>4.vieta</t>
  </si>
  <si>
    <t>5.vieta</t>
  </si>
  <si>
    <t>6.vieta</t>
  </si>
  <si>
    <t>7.vieta</t>
  </si>
  <si>
    <t>8.vieta</t>
  </si>
  <si>
    <t>9.vieta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</si>
</sst>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\+0"/>
    <numFmt numFmtId="167" formatCode="0"/>
  </numFmts>
  <fonts count="42">
    <font>
      <sz val="10"/>
      <name val="Arial"/>
      <family val="2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b val="true"/>
      <sz val="12"/>
      <name val="Arial"/>
      <family val="2"/>
      <charset val="186"/>
    </font>
    <font>
      <b val="true"/>
      <sz val="14"/>
      <name val="Arial"/>
      <family val="2"/>
      <charset val="186"/>
    </font>
    <font>
      <sz val="12"/>
      <name val="Arial"/>
      <family val="2"/>
      <charset val="186"/>
    </font>
    <font>
      <b val="true"/>
      <sz val="18"/>
      <name val="Arial"/>
      <family val="2"/>
      <charset val="186"/>
    </font>
    <font>
      <b val="true"/>
      <sz val="14"/>
      <color rgb="FF000000"/>
      <name val="Times New Roman"/>
      <family val="1"/>
      <charset val="186"/>
    </font>
    <font>
      <b val="true"/>
      <sz val="12"/>
      <name val="Verdana"/>
      <family val="2"/>
      <charset val="186"/>
    </font>
    <font>
      <sz val="12"/>
      <color rgb="FF000000"/>
      <name val="Verdana"/>
      <family val="2"/>
      <charset val="186"/>
    </font>
    <font>
      <sz val="12"/>
      <color rgb="FF000000"/>
      <name val="Verdana"/>
      <family val="2"/>
      <charset val="1"/>
    </font>
    <font>
      <b val="true"/>
      <sz val="14"/>
      <color rgb="FF000000"/>
      <name val="Times New Roman"/>
      <family val="1"/>
      <charset val="204"/>
    </font>
    <font>
      <sz val="10"/>
      <color rgb="FFCC0000"/>
      <name val="Arial"/>
      <family val="2"/>
      <charset val="186"/>
    </font>
    <font>
      <b val="true"/>
      <sz val="22"/>
      <color rgb="FF0000FF"/>
      <name val="Arial"/>
      <family val="2"/>
      <charset val="186"/>
    </font>
    <font>
      <b val="true"/>
      <sz val="14"/>
      <color rgb="FFCC0000"/>
      <name val="Arial"/>
      <family val="2"/>
      <charset val="186"/>
    </font>
    <font>
      <b val="true"/>
      <i val="true"/>
      <sz val="12"/>
      <name val="Arial"/>
      <family val="2"/>
      <charset val="186"/>
    </font>
    <font>
      <sz val="15"/>
      <color rgb="FF993300"/>
      <name val="Arial Black"/>
      <family val="2"/>
      <charset val="186"/>
    </font>
    <font>
      <sz val="15"/>
      <color rgb="FF000000"/>
      <name val="Verdana"/>
      <family val="2"/>
      <charset val="186"/>
    </font>
    <font>
      <b val="true"/>
      <sz val="15"/>
      <name val="Verdana"/>
      <family val="2"/>
      <charset val="186"/>
    </font>
    <font>
      <b val="true"/>
      <i val="true"/>
      <sz val="15"/>
      <color rgb="FFFF0000"/>
      <name val="Arial Black"/>
      <family val="2"/>
      <charset val="186"/>
    </font>
    <font>
      <b val="true"/>
      <sz val="15"/>
      <color rgb="FF000000"/>
      <name val="Verdana"/>
      <family val="2"/>
      <charset val="186"/>
    </font>
    <font>
      <sz val="15"/>
      <color rgb="FFCC0000"/>
      <name val="Verdana"/>
      <family val="2"/>
      <charset val="186"/>
    </font>
    <font>
      <sz val="15"/>
      <color rgb="FF0000FF"/>
      <name val="Verdana"/>
      <family val="2"/>
      <charset val="186"/>
    </font>
    <font>
      <sz val="15"/>
      <color rgb="FF000000"/>
      <name val="Arial Black"/>
      <family val="2"/>
      <charset val="186"/>
    </font>
    <font>
      <sz val="12"/>
      <color rgb="FF969696"/>
      <name val="Arial Black"/>
      <family val="2"/>
      <charset val="186"/>
    </font>
    <font>
      <sz val="12"/>
      <color rgb="FF000080"/>
      <name val="Arial Black"/>
      <family val="2"/>
      <charset val="186"/>
    </font>
    <font>
      <sz val="10"/>
      <color rgb="FFFF0000"/>
      <name val="Arial"/>
      <family val="2"/>
      <charset val="186"/>
    </font>
    <font>
      <b val="true"/>
      <sz val="16"/>
      <name val="Arial"/>
      <family val="2"/>
      <charset val="186"/>
    </font>
    <font>
      <b val="true"/>
      <sz val="12"/>
      <color rgb="FFFF0000"/>
      <name val="Arial"/>
      <family val="2"/>
      <charset val="186"/>
    </font>
    <font>
      <b val="true"/>
      <sz val="14"/>
      <color rgb="FF993300"/>
      <name val="Busorama Md BT"/>
      <family val="0"/>
      <charset val="204"/>
    </font>
    <font>
      <b val="true"/>
      <sz val="12"/>
      <color rgb="FF000000"/>
      <name val="Arial"/>
      <family val="2"/>
      <charset val="186"/>
    </font>
    <font>
      <sz val="20"/>
      <color rgb="FF993300"/>
      <name val="Busorama Md BT"/>
      <family val="5"/>
      <charset val="186"/>
    </font>
    <font>
      <b val="true"/>
      <sz val="12"/>
      <color rgb="FF993300"/>
      <name val="Arial"/>
      <family val="2"/>
      <charset val="186"/>
    </font>
    <font>
      <b val="true"/>
      <sz val="14"/>
      <name val="Arial"/>
      <family val="2"/>
      <charset val="204"/>
    </font>
    <font>
      <sz val="14"/>
      <name val="Busorama Md BT"/>
      <family val="5"/>
      <charset val="186"/>
    </font>
    <font>
      <sz val="20"/>
      <name val="Busorama Md BT"/>
      <family val="5"/>
      <charset val="186"/>
    </font>
    <font>
      <b val="true"/>
      <i val="true"/>
      <sz val="22"/>
      <name val="Arial"/>
      <family val="2"/>
      <charset val="186"/>
    </font>
    <font>
      <b val="true"/>
      <i val="true"/>
      <sz val="18"/>
      <name val="Arial"/>
      <family val="2"/>
      <charset val="186"/>
    </font>
    <font>
      <b val="true"/>
      <i val="true"/>
      <sz val="16"/>
      <name val="Arial"/>
      <family val="2"/>
      <charset val="186"/>
    </font>
    <font>
      <b val="true"/>
      <i val="true"/>
      <sz val="15"/>
      <color rgb="FF993300"/>
      <name val="Arial Black"/>
      <family val="2"/>
      <charset val="186"/>
    </font>
    <font>
      <b val="true"/>
      <i val="true"/>
      <sz val="15"/>
      <color rgb="FF0000FF"/>
      <name val="Arial Black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69696"/>
        <bgColor rgb="FF808080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0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2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0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8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1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7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0" borderId="2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20</xdr:col>
      <xdr:colOff>93600</xdr:colOff>
      <xdr:row>3</xdr:row>
      <xdr:rowOff>467280</xdr:rowOff>
    </xdr:from>
    <xdr:to>
      <xdr:col>20</xdr:col>
      <xdr:colOff>798120</xdr:colOff>
      <xdr:row>3</xdr:row>
      <xdr:rowOff>524160</xdr:rowOff>
    </xdr:to>
    <xdr:sp>
      <xdr:nvSpPr>
        <xdr:cNvPr id="0" name="CustomShape 1"/>
        <xdr:cNvSpPr/>
      </xdr:nvSpPr>
      <xdr:spPr>
        <a:xfrm>
          <a:off x="13616280" y="1545840"/>
          <a:ext cx="704520" cy="56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absolute">
    <xdr:from>
      <xdr:col>1</xdr:col>
      <xdr:colOff>360360</xdr:colOff>
      <xdr:row>0</xdr:row>
      <xdr:rowOff>38520</xdr:rowOff>
    </xdr:from>
    <xdr:to>
      <xdr:col>14</xdr:col>
      <xdr:colOff>93240</xdr:colOff>
      <xdr:row>0</xdr:row>
      <xdr:rowOff>495360</xdr:rowOff>
    </xdr:to>
    <xdr:sp>
      <xdr:nvSpPr>
        <xdr:cNvPr id="1" name="CustomShape 1"/>
        <xdr:cNvSpPr/>
      </xdr:nvSpPr>
      <xdr:spPr>
        <a:xfrm>
          <a:off x="1024920" y="38520"/>
          <a:ext cx="9861120" cy="4568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000080"/>
              </a:solidFill>
              <a:latin typeface="Arial Black"/>
            </a:rPr>
            <a:t>LABA MEISTARS 2017</a:t>
          </a:r>
          <a:endParaRPr/>
        </a:p>
      </xdr:txBody>
    </xdr:sp>
    <xdr:clientData/>
  </xdr:twoCellAnchor>
  <xdr:twoCellAnchor editAs="oneCell">
    <xdr:from>
      <xdr:col>20</xdr:col>
      <xdr:colOff>36360</xdr:colOff>
      <xdr:row>3</xdr:row>
      <xdr:rowOff>76680</xdr:rowOff>
    </xdr:from>
    <xdr:to>
      <xdr:col>20</xdr:col>
      <xdr:colOff>626400</xdr:colOff>
      <xdr:row>3</xdr:row>
      <xdr:rowOff>352440</xdr:rowOff>
    </xdr:to>
    <xdr:sp>
      <xdr:nvSpPr>
        <xdr:cNvPr id="2" name="CustomShape 1"/>
        <xdr:cNvSpPr/>
      </xdr:nvSpPr>
      <xdr:spPr>
        <a:xfrm>
          <a:off x="13559040" y="1155240"/>
          <a:ext cx="590040" cy="2757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3</xdr:row>
      <xdr:rowOff>524520</xdr:rowOff>
    </xdr:from>
    <xdr:to>
      <xdr:col>20</xdr:col>
      <xdr:colOff>798120</xdr:colOff>
      <xdr:row>4</xdr:row>
      <xdr:rowOff>209880</xdr:rowOff>
    </xdr:to>
    <xdr:sp>
      <xdr:nvSpPr>
        <xdr:cNvPr id="3" name="CustomShape 1"/>
        <xdr:cNvSpPr/>
      </xdr:nvSpPr>
      <xdr:spPr>
        <a:xfrm>
          <a:off x="13616280" y="160308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18</xdr:col>
      <xdr:colOff>27000</xdr:colOff>
      <xdr:row>8</xdr:row>
      <xdr:rowOff>181440</xdr:rowOff>
    </xdr:from>
    <xdr:to>
      <xdr:col>18</xdr:col>
      <xdr:colOff>27360</xdr:colOff>
      <xdr:row>9</xdr:row>
      <xdr:rowOff>47880</xdr:rowOff>
    </xdr:to>
    <xdr:sp>
      <xdr:nvSpPr>
        <xdr:cNvPr id="4" name="CustomShape 1"/>
        <xdr:cNvSpPr/>
      </xdr:nvSpPr>
      <xdr:spPr>
        <a:xfrm>
          <a:off x="12129120" y="3109320"/>
          <a:ext cx="360" cy="1951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4</xdr:row>
      <xdr:rowOff>320040</xdr:rowOff>
    </xdr:from>
    <xdr:to>
      <xdr:col>20</xdr:col>
      <xdr:colOff>798120</xdr:colOff>
      <xdr:row>5</xdr:row>
      <xdr:rowOff>209880</xdr:rowOff>
    </xdr:to>
    <xdr:sp>
      <xdr:nvSpPr>
        <xdr:cNvPr id="5" name="CustomShape 1"/>
        <xdr:cNvSpPr/>
      </xdr:nvSpPr>
      <xdr:spPr>
        <a:xfrm>
          <a:off x="13616280" y="193212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4</xdr:row>
      <xdr:rowOff>320040</xdr:rowOff>
    </xdr:from>
    <xdr:to>
      <xdr:col>20</xdr:col>
      <xdr:colOff>798120</xdr:colOff>
      <xdr:row>5</xdr:row>
      <xdr:rowOff>209880</xdr:rowOff>
    </xdr:to>
    <xdr:sp>
      <xdr:nvSpPr>
        <xdr:cNvPr id="6" name="CustomShape 1"/>
        <xdr:cNvSpPr/>
      </xdr:nvSpPr>
      <xdr:spPr>
        <a:xfrm>
          <a:off x="13616280" y="193212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4</xdr:row>
      <xdr:rowOff>320040</xdr:rowOff>
    </xdr:from>
    <xdr:to>
      <xdr:col>20</xdr:col>
      <xdr:colOff>798120</xdr:colOff>
      <xdr:row>5</xdr:row>
      <xdr:rowOff>209880</xdr:rowOff>
    </xdr:to>
    <xdr:sp>
      <xdr:nvSpPr>
        <xdr:cNvPr id="7" name="CustomShape 1"/>
        <xdr:cNvSpPr/>
      </xdr:nvSpPr>
      <xdr:spPr>
        <a:xfrm>
          <a:off x="13616280" y="193212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4</xdr:row>
      <xdr:rowOff>320040</xdr:rowOff>
    </xdr:from>
    <xdr:to>
      <xdr:col>20</xdr:col>
      <xdr:colOff>798120</xdr:colOff>
      <xdr:row>5</xdr:row>
      <xdr:rowOff>209880</xdr:rowOff>
    </xdr:to>
    <xdr:sp>
      <xdr:nvSpPr>
        <xdr:cNvPr id="8" name="CustomShape 1"/>
        <xdr:cNvSpPr/>
      </xdr:nvSpPr>
      <xdr:spPr>
        <a:xfrm>
          <a:off x="13616280" y="193212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3</xdr:row>
      <xdr:rowOff>467280</xdr:rowOff>
    </xdr:from>
    <xdr:to>
      <xdr:col>20</xdr:col>
      <xdr:colOff>798120</xdr:colOff>
      <xdr:row>3</xdr:row>
      <xdr:rowOff>524160</xdr:rowOff>
    </xdr:to>
    <xdr:sp>
      <xdr:nvSpPr>
        <xdr:cNvPr id="9" name="CustomShape 1"/>
        <xdr:cNvSpPr/>
      </xdr:nvSpPr>
      <xdr:spPr>
        <a:xfrm>
          <a:off x="13616280" y="1545840"/>
          <a:ext cx="704520" cy="56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3</xdr:row>
      <xdr:rowOff>467280</xdr:rowOff>
    </xdr:from>
    <xdr:to>
      <xdr:col>20</xdr:col>
      <xdr:colOff>798120</xdr:colOff>
      <xdr:row>3</xdr:row>
      <xdr:rowOff>524160</xdr:rowOff>
    </xdr:to>
    <xdr:sp>
      <xdr:nvSpPr>
        <xdr:cNvPr id="10" name="CustomShape 1"/>
        <xdr:cNvSpPr/>
      </xdr:nvSpPr>
      <xdr:spPr>
        <a:xfrm>
          <a:off x="13616280" y="1545840"/>
          <a:ext cx="704520" cy="56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3</xdr:row>
      <xdr:rowOff>524520</xdr:rowOff>
    </xdr:from>
    <xdr:to>
      <xdr:col>20</xdr:col>
      <xdr:colOff>798120</xdr:colOff>
      <xdr:row>4</xdr:row>
      <xdr:rowOff>209880</xdr:rowOff>
    </xdr:to>
    <xdr:sp>
      <xdr:nvSpPr>
        <xdr:cNvPr id="11" name="CustomShape 1"/>
        <xdr:cNvSpPr/>
      </xdr:nvSpPr>
      <xdr:spPr>
        <a:xfrm>
          <a:off x="13616280" y="160308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3</xdr:row>
      <xdr:rowOff>524520</xdr:rowOff>
    </xdr:from>
    <xdr:to>
      <xdr:col>20</xdr:col>
      <xdr:colOff>798120</xdr:colOff>
      <xdr:row>4</xdr:row>
      <xdr:rowOff>209880</xdr:rowOff>
    </xdr:to>
    <xdr:sp>
      <xdr:nvSpPr>
        <xdr:cNvPr id="12" name="CustomShape 1"/>
        <xdr:cNvSpPr/>
      </xdr:nvSpPr>
      <xdr:spPr>
        <a:xfrm>
          <a:off x="13616280" y="160308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3</xdr:row>
      <xdr:rowOff>467280</xdr:rowOff>
    </xdr:from>
    <xdr:to>
      <xdr:col>20</xdr:col>
      <xdr:colOff>798120</xdr:colOff>
      <xdr:row>3</xdr:row>
      <xdr:rowOff>524160</xdr:rowOff>
    </xdr:to>
    <xdr:sp>
      <xdr:nvSpPr>
        <xdr:cNvPr id="13" name="CustomShape 1"/>
        <xdr:cNvSpPr/>
      </xdr:nvSpPr>
      <xdr:spPr>
        <a:xfrm>
          <a:off x="13616280" y="1545840"/>
          <a:ext cx="704520" cy="56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3</xdr:row>
      <xdr:rowOff>467280</xdr:rowOff>
    </xdr:from>
    <xdr:to>
      <xdr:col>20</xdr:col>
      <xdr:colOff>798120</xdr:colOff>
      <xdr:row>3</xdr:row>
      <xdr:rowOff>524160</xdr:rowOff>
    </xdr:to>
    <xdr:sp>
      <xdr:nvSpPr>
        <xdr:cNvPr id="14" name="CustomShape 1"/>
        <xdr:cNvSpPr/>
      </xdr:nvSpPr>
      <xdr:spPr>
        <a:xfrm>
          <a:off x="13616280" y="1545840"/>
          <a:ext cx="704520" cy="56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3</xdr:row>
      <xdr:rowOff>524520</xdr:rowOff>
    </xdr:from>
    <xdr:to>
      <xdr:col>20</xdr:col>
      <xdr:colOff>798120</xdr:colOff>
      <xdr:row>4</xdr:row>
      <xdr:rowOff>209880</xdr:rowOff>
    </xdr:to>
    <xdr:sp>
      <xdr:nvSpPr>
        <xdr:cNvPr id="15" name="CustomShape 1"/>
        <xdr:cNvSpPr/>
      </xdr:nvSpPr>
      <xdr:spPr>
        <a:xfrm>
          <a:off x="13616280" y="160308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3</xdr:row>
      <xdr:rowOff>524520</xdr:rowOff>
    </xdr:from>
    <xdr:to>
      <xdr:col>20</xdr:col>
      <xdr:colOff>798120</xdr:colOff>
      <xdr:row>4</xdr:row>
      <xdr:rowOff>209880</xdr:rowOff>
    </xdr:to>
    <xdr:sp>
      <xdr:nvSpPr>
        <xdr:cNvPr id="16" name="CustomShape 1"/>
        <xdr:cNvSpPr/>
      </xdr:nvSpPr>
      <xdr:spPr>
        <a:xfrm>
          <a:off x="13616280" y="160308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3</xdr:row>
      <xdr:rowOff>524520</xdr:rowOff>
    </xdr:from>
    <xdr:to>
      <xdr:col>20</xdr:col>
      <xdr:colOff>798120</xdr:colOff>
      <xdr:row>4</xdr:row>
      <xdr:rowOff>209880</xdr:rowOff>
    </xdr:to>
    <xdr:sp>
      <xdr:nvSpPr>
        <xdr:cNvPr id="17" name="CustomShape 1"/>
        <xdr:cNvSpPr/>
      </xdr:nvSpPr>
      <xdr:spPr>
        <a:xfrm>
          <a:off x="13616280" y="160308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3</xdr:row>
      <xdr:rowOff>524520</xdr:rowOff>
    </xdr:from>
    <xdr:to>
      <xdr:col>20</xdr:col>
      <xdr:colOff>798120</xdr:colOff>
      <xdr:row>4</xdr:row>
      <xdr:rowOff>209880</xdr:rowOff>
    </xdr:to>
    <xdr:sp>
      <xdr:nvSpPr>
        <xdr:cNvPr id="18" name="CustomShape 1"/>
        <xdr:cNvSpPr/>
      </xdr:nvSpPr>
      <xdr:spPr>
        <a:xfrm>
          <a:off x="13616280" y="160308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4</xdr:row>
      <xdr:rowOff>320040</xdr:rowOff>
    </xdr:from>
    <xdr:to>
      <xdr:col>20</xdr:col>
      <xdr:colOff>798120</xdr:colOff>
      <xdr:row>5</xdr:row>
      <xdr:rowOff>209880</xdr:rowOff>
    </xdr:to>
    <xdr:sp>
      <xdr:nvSpPr>
        <xdr:cNvPr id="19" name="CustomShape 1"/>
        <xdr:cNvSpPr/>
      </xdr:nvSpPr>
      <xdr:spPr>
        <a:xfrm>
          <a:off x="13616280" y="193212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4</xdr:row>
      <xdr:rowOff>320040</xdr:rowOff>
    </xdr:from>
    <xdr:to>
      <xdr:col>20</xdr:col>
      <xdr:colOff>798120</xdr:colOff>
      <xdr:row>5</xdr:row>
      <xdr:rowOff>209880</xdr:rowOff>
    </xdr:to>
    <xdr:sp>
      <xdr:nvSpPr>
        <xdr:cNvPr id="20" name="CustomShape 1"/>
        <xdr:cNvSpPr/>
      </xdr:nvSpPr>
      <xdr:spPr>
        <a:xfrm>
          <a:off x="13616280" y="193212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5</xdr:row>
      <xdr:rowOff>319680</xdr:rowOff>
    </xdr:from>
    <xdr:to>
      <xdr:col>20</xdr:col>
      <xdr:colOff>798120</xdr:colOff>
      <xdr:row>6</xdr:row>
      <xdr:rowOff>209880</xdr:rowOff>
    </xdr:to>
    <xdr:sp>
      <xdr:nvSpPr>
        <xdr:cNvPr id="21" name="CustomShape 1"/>
        <xdr:cNvSpPr/>
      </xdr:nvSpPr>
      <xdr:spPr>
        <a:xfrm>
          <a:off x="13616280" y="226080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5</xdr:row>
      <xdr:rowOff>319680</xdr:rowOff>
    </xdr:from>
    <xdr:to>
      <xdr:col>20</xdr:col>
      <xdr:colOff>798120</xdr:colOff>
      <xdr:row>6</xdr:row>
      <xdr:rowOff>209880</xdr:rowOff>
    </xdr:to>
    <xdr:sp>
      <xdr:nvSpPr>
        <xdr:cNvPr id="22" name="CustomShape 1"/>
        <xdr:cNvSpPr/>
      </xdr:nvSpPr>
      <xdr:spPr>
        <a:xfrm>
          <a:off x="13616280" y="226080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3</xdr:row>
      <xdr:rowOff>524520</xdr:rowOff>
    </xdr:from>
    <xdr:to>
      <xdr:col>20</xdr:col>
      <xdr:colOff>798120</xdr:colOff>
      <xdr:row>4</xdr:row>
      <xdr:rowOff>209880</xdr:rowOff>
    </xdr:to>
    <xdr:sp>
      <xdr:nvSpPr>
        <xdr:cNvPr id="23" name="CustomShape 1"/>
        <xdr:cNvSpPr/>
      </xdr:nvSpPr>
      <xdr:spPr>
        <a:xfrm>
          <a:off x="13616280" y="160308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3</xdr:row>
      <xdr:rowOff>524520</xdr:rowOff>
    </xdr:from>
    <xdr:to>
      <xdr:col>20</xdr:col>
      <xdr:colOff>798120</xdr:colOff>
      <xdr:row>4</xdr:row>
      <xdr:rowOff>209880</xdr:rowOff>
    </xdr:to>
    <xdr:sp>
      <xdr:nvSpPr>
        <xdr:cNvPr id="24" name="CustomShape 1"/>
        <xdr:cNvSpPr/>
      </xdr:nvSpPr>
      <xdr:spPr>
        <a:xfrm>
          <a:off x="13616280" y="160308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4</xdr:row>
      <xdr:rowOff>320040</xdr:rowOff>
    </xdr:from>
    <xdr:to>
      <xdr:col>20</xdr:col>
      <xdr:colOff>798120</xdr:colOff>
      <xdr:row>5</xdr:row>
      <xdr:rowOff>209880</xdr:rowOff>
    </xdr:to>
    <xdr:sp>
      <xdr:nvSpPr>
        <xdr:cNvPr id="25" name="CustomShape 1"/>
        <xdr:cNvSpPr/>
      </xdr:nvSpPr>
      <xdr:spPr>
        <a:xfrm>
          <a:off x="13616280" y="193212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4</xdr:row>
      <xdr:rowOff>320040</xdr:rowOff>
    </xdr:from>
    <xdr:to>
      <xdr:col>20</xdr:col>
      <xdr:colOff>798120</xdr:colOff>
      <xdr:row>5</xdr:row>
      <xdr:rowOff>209880</xdr:rowOff>
    </xdr:to>
    <xdr:sp>
      <xdr:nvSpPr>
        <xdr:cNvPr id="26" name="CustomShape 1"/>
        <xdr:cNvSpPr/>
      </xdr:nvSpPr>
      <xdr:spPr>
        <a:xfrm>
          <a:off x="13616280" y="193212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4</xdr:row>
      <xdr:rowOff>320040</xdr:rowOff>
    </xdr:from>
    <xdr:to>
      <xdr:col>20</xdr:col>
      <xdr:colOff>798120</xdr:colOff>
      <xdr:row>5</xdr:row>
      <xdr:rowOff>209880</xdr:rowOff>
    </xdr:to>
    <xdr:sp>
      <xdr:nvSpPr>
        <xdr:cNvPr id="27" name="CustomShape 1"/>
        <xdr:cNvSpPr/>
      </xdr:nvSpPr>
      <xdr:spPr>
        <a:xfrm>
          <a:off x="13616280" y="193212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4</xdr:row>
      <xdr:rowOff>320040</xdr:rowOff>
    </xdr:from>
    <xdr:to>
      <xdr:col>20</xdr:col>
      <xdr:colOff>798120</xdr:colOff>
      <xdr:row>5</xdr:row>
      <xdr:rowOff>209880</xdr:rowOff>
    </xdr:to>
    <xdr:sp>
      <xdr:nvSpPr>
        <xdr:cNvPr id="28" name="CustomShape 1"/>
        <xdr:cNvSpPr/>
      </xdr:nvSpPr>
      <xdr:spPr>
        <a:xfrm>
          <a:off x="13616280" y="193212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13</xdr:col>
      <xdr:colOff>93600</xdr:colOff>
      <xdr:row>42</xdr:row>
      <xdr:rowOff>19440</xdr:rowOff>
    </xdr:from>
    <xdr:to>
      <xdr:col>14</xdr:col>
      <xdr:colOff>74160</xdr:colOff>
      <xdr:row>42</xdr:row>
      <xdr:rowOff>161640</xdr:rowOff>
    </xdr:to>
    <xdr:sp>
      <xdr:nvSpPr>
        <xdr:cNvPr id="29" name="CustomShape 1"/>
        <xdr:cNvSpPr/>
      </xdr:nvSpPr>
      <xdr:spPr>
        <a:xfrm>
          <a:off x="10019880" y="13964040"/>
          <a:ext cx="847080" cy="14220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3</xdr:row>
      <xdr:rowOff>524520</xdr:rowOff>
    </xdr:from>
    <xdr:to>
      <xdr:col>20</xdr:col>
      <xdr:colOff>798120</xdr:colOff>
      <xdr:row>4</xdr:row>
      <xdr:rowOff>209880</xdr:rowOff>
    </xdr:to>
    <xdr:sp>
      <xdr:nvSpPr>
        <xdr:cNvPr id="30" name="CustomShape 1"/>
        <xdr:cNvSpPr/>
      </xdr:nvSpPr>
      <xdr:spPr>
        <a:xfrm>
          <a:off x="13616280" y="160308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3</xdr:row>
      <xdr:rowOff>524520</xdr:rowOff>
    </xdr:from>
    <xdr:to>
      <xdr:col>20</xdr:col>
      <xdr:colOff>798120</xdr:colOff>
      <xdr:row>4</xdr:row>
      <xdr:rowOff>209880</xdr:rowOff>
    </xdr:to>
    <xdr:sp>
      <xdr:nvSpPr>
        <xdr:cNvPr id="31" name="CustomShape 1"/>
        <xdr:cNvSpPr/>
      </xdr:nvSpPr>
      <xdr:spPr>
        <a:xfrm>
          <a:off x="13616280" y="160308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22</xdr:col>
      <xdr:colOff>27000</xdr:colOff>
      <xdr:row>3</xdr:row>
      <xdr:rowOff>524520</xdr:rowOff>
    </xdr:from>
    <xdr:to>
      <xdr:col>22</xdr:col>
      <xdr:colOff>74160</xdr:colOff>
      <xdr:row>4</xdr:row>
      <xdr:rowOff>209880</xdr:rowOff>
    </xdr:to>
    <xdr:sp>
      <xdr:nvSpPr>
        <xdr:cNvPr id="32" name="CustomShape 1"/>
        <xdr:cNvSpPr/>
      </xdr:nvSpPr>
      <xdr:spPr>
        <a:xfrm>
          <a:off x="14366520" y="1603080"/>
          <a:ext cx="4716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3</xdr:row>
      <xdr:rowOff>524520</xdr:rowOff>
    </xdr:from>
    <xdr:to>
      <xdr:col>20</xdr:col>
      <xdr:colOff>798120</xdr:colOff>
      <xdr:row>4</xdr:row>
      <xdr:rowOff>209880</xdr:rowOff>
    </xdr:to>
    <xdr:sp>
      <xdr:nvSpPr>
        <xdr:cNvPr id="33" name="CustomShape 1"/>
        <xdr:cNvSpPr/>
      </xdr:nvSpPr>
      <xdr:spPr>
        <a:xfrm>
          <a:off x="13616280" y="160308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22</xdr:col>
      <xdr:colOff>27000</xdr:colOff>
      <xdr:row>3</xdr:row>
      <xdr:rowOff>524520</xdr:rowOff>
    </xdr:from>
    <xdr:to>
      <xdr:col>22</xdr:col>
      <xdr:colOff>74160</xdr:colOff>
      <xdr:row>4</xdr:row>
      <xdr:rowOff>209880</xdr:rowOff>
    </xdr:to>
    <xdr:sp>
      <xdr:nvSpPr>
        <xdr:cNvPr id="34" name="CustomShape 1"/>
        <xdr:cNvSpPr/>
      </xdr:nvSpPr>
      <xdr:spPr>
        <a:xfrm>
          <a:off x="14366520" y="1603080"/>
          <a:ext cx="4716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4</xdr:row>
      <xdr:rowOff>320040</xdr:rowOff>
    </xdr:from>
    <xdr:to>
      <xdr:col>20</xdr:col>
      <xdr:colOff>798120</xdr:colOff>
      <xdr:row>5</xdr:row>
      <xdr:rowOff>209880</xdr:rowOff>
    </xdr:to>
    <xdr:sp>
      <xdr:nvSpPr>
        <xdr:cNvPr id="35" name="CustomShape 1"/>
        <xdr:cNvSpPr/>
      </xdr:nvSpPr>
      <xdr:spPr>
        <a:xfrm>
          <a:off x="13616280" y="193212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22</xdr:col>
      <xdr:colOff>27000</xdr:colOff>
      <xdr:row>4</xdr:row>
      <xdr:rowOff>320040</xdr:rowOff>
    </xdr:from>
    <xdr:to>
      <xdr:col>22</xdr:col>
      <xdr:colOff>74160</xdr:colOff>
      <xdr:row>5</xdr:row>
      <xdr:rowOff>209880</xdr:rowOff>
    </xdr:to>
    <xdr:sp>
      <xdr:nvSpPr>
        <xdr:cNvPr id="36" name="CustomShape 1"/>
        <xdr:cNvSpPr/>
      </xdr:nvSpPr>
      <xdr:spPr>
        <a:xfrm>
          <a:off x="14366520" y="1932120"/>
          <a:ext cx="4716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4</xdr:row>
      <xdr:rowOff>320040</xdr:rowOff>
    </xdr:from>
    <xdr:to>
      <xdr:col>20</xdr:col>
      <xdr:colOff>798120</xdr:colOff>
      <xdr:row>5</xdr:row>
      <xdr:rowOff>209880</xdr:rowOff>
    </xdr:to>
    <xdr:sp>
      <xdr:nvSpPr>
        <xdr:cNvPr id="37" name="CustomShape 1"/>
        <xdr:cNvSpPr/>
      </xdr:nvSpPr>
      <xdr:spPr>
        <a:xfrm>
          <a:off x="13616280" y="193212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22</xdr:col>
      <xdr:colOff>27000</xdr:colOff>
      <xdr:row>4</xdr:row>
      <xdr:rowOff>320040</xdr:rowOff>
    </xdr:from>
    <xdr:to>
      <xdr:col>22</xdr:col>
      <xdr:colOff>74160</xdr:colOff>
      <xdr:row>5</xdr:row>
      <xdr:rowOff>209880</xdr:rowOff>
    </xdr:to>
    <xdr:sp>
      <xdr:nvSpPr>
        <xdr:cNvPr id="38" name="CustomShape 1"/>
        <xdr:cNvSpPr/>
      </xdr:nvSpPr>
      <xdr:spPr>
        <a:xfrm>
          <a:off x="14366520" y="1932120"/>
          <a:ext cx="4716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4</xdr:row>
      <xdr:rowOff>320040</xdr:rowOff>
    </xdr:from>
    <xdr:to>
      <xdr:col>20</xdr:col>
      <xdr:colOff>798120</xdr:colOff>
      <xdr:row>5</xdr:row>
      <xdr:rowOff>209880</xdr:rowOff>
    </xdr:to>
    <xdr:sp>
      <xdr:nvSpPr>
        <xdr:cNvPr id="39" name="CustomShape 1"/>
        <xdr:cNvSpPr/>
      </xdr:nvSpPr>
      <xdr:spPr>
        <a:xfrm>
          <a:off x="13616280" y="193212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22</xdr:col>
      <xdr:colOff>27000</xdr:colOff>
      <xdr:row>4</xdr:row>
      <xdr:rowOff>320040</xdr:rowOff>
    </xdr:from>
    <xdr:to>
      <xdr:col>22</xdr:col>
      <xdr:colOff>74160</xdr:colOff>
      <xdr:row>5</xdr:row>
      <xdr:rowOff>209880</xdr:rowOff>
    </xdr:to>
    <xdr:sp>
      <xdr:nvSpPr>
        <xdr:cNvPr id="40" name="CustomShape 1"/>
        <xdr:cNvSpPr/>
      </xdr:nvSpPr>
      <xdr:spPr>
        <a:xfrm>
          <a:off x="14366520" y="1932120"/>
          <a:ext cx="4716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4</xdr:row>
      <xdr:rowOff>320040</xdr:rowOff>
    </xdr:from>
    <xdr:to>
      <xdr:col>20</xdr:col>
      <xdr:colOff>798120</xdr:colOff>
      <xdr:row>5</xdr:row>
      <xdr:rowOff>209880</xdr:rowOff>
    </xdr:to>
    <xdr:sp>
      <xdr:nvSpPr>
        <xdr:cNvPr id="41" name="CustomShape 1"/>
        <xdr:cNvSpPr/>
      </xdr:nvSpPr>
      <xdr:spPr>
        <a:xfrm>
          <a:off x="13616280" y="193212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22</xdr:col>
      <xdr:colOff>27000</xdr:colOff>
      <xdr:row>4</xdr:row>
      <xdr:rowOff>320040</xdr:rowOff>
    </xdr:from>
    <xdr:to>
      <xdr:col>22</xdr:col>
      <xdr:colOff>74160</xdr:colOff>
      <xdr:row>5</xdr:row>
      <xdr:rowOff>209880</xdr:rowOff>
    </xdr:to>
    <xdr:sp>
      <xdr:nvSpPr>
        <xdr:cNvPr id="42" name="CustomShape 1"/>
        <xdr:cNvSpPr/>
      </xdr:nvSpPr>
      <xdr:spPr>
        <a:xfrm>
          <a:off x="14366520" y="1932120"/>
          <a:ext cx="4716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3</xdr:row>
      <xdr:rowOff>467280</xdr:rowOff>
    </xdr:from>
    <xdr:to>
      <xdr:col>20</xdr:col>
      <xdr:colOff>798120</xdr:colOff>
      <xdr:row>3</xdr:row>
      <xdr:rowOff>524160</xdr:rowOff>
    </xdr:to>
    <xdr:sp>
      <xdr:nvSpPr>
        <xdr:cNvPr id="43" name="CustomShape 1"/>
        <xdr:cNvSpPr/>
      </xdr:nvSpPr>
      <xdr:spPr>
        <a:xfrm>
          <a:off x="13616280" y="1545840"/>
          <a:ext cx="704520" cy="56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22</xdr:col>
      <xdr:colOff>27000</xdr:colOff>
      <xdr:row>3</xdr:row>
      <xdr:rowOff>467280</xdr:rowOff>
    </xdr:from>
    <xdr:to>
      <xdr:col>22</xdr:col>
      <xdr:colOff>74160</xdr:colOff>
      <xdr:row>3</xdr:row>
      <xdr:rowOff>524160</xdr:rowOff>
    </xdr:to>
    <xdr:sp>
      <xdr:nvSpPr>
        <xdr:cNvPr id="44" name="CustomShape 1"/>
        <xdr:cNvSpPr/>
      </xdr:nvSpPr>
      <xdr:spPr>
        <a:xfrm>
          <a:off x="14366520" y="1545840"/>
          <a:ext cx="47160" cy="56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3</xdr:row>
      <xdr:rowOff>467280</xdr:rowOff>
    </xdr:from>
    <xdr:to>
      <xdr:col>20</xdr:col>
      <xdr:colOff>798120</xdr:colOff>
      <xdr:row>3</xdr:row>
      <xdr:rowOff>524160</xdr:rowOff>
    </xdr:to>
    <xdr:sp>
      <xdr:nvSpPr>
        <xdr:cNvPr id="45" name="CustomShape 1"/>
        <xdr:cNvSpPr/>
      </xdr:nvSpPr>
      <xdr:spPr>
        <a:xfrm>
          <a:off x="13616280" y="1545840"/>
          <a:ext cx="704520" cy="56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22</xdr:col>
      <xdr:colOff>27000</xdr:colOff>
      <xdr:row>3</xdr:row>
      <xdr:rowOff>467280</xdr:rowOff>
    </xdr:from>
    <xdr:to>
      <xdr:col>22</xdr:col>
      <xdr:colOff>74160</xdr:colOff>
      <xdr:row>3</xdr:row>
      <xdr:rowOff>524160</xdr:rowOff>
    </xdr:to>
    <xdr:sp>
      <xdr:nvSpPr>
        <xdr:cNvPr id="46" name="CustomShape 1"/>
        <xdr:cNvSpPr/>
      </xdr:nvSpPr>
      <xdr:spPr>
        <a:xfrm>
          <a:off x="14366520" y="1545840"/>
          <a:ext cx="47160" cy="56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3</xdr:row>
      <xdr:rowOff>524520</xdr:rowOff>
    </xdr:from>
    <xdr:to>
      <xdr:col>20</xdr:col>
      <xdr:colOff>798120</xdr:colOff>
      <xdr:row>4</xdr:row>
      <xdr:rowOff>209880</xdr:rowOff>
    </xdr:to>
    <xdr:sp>
      <xdr:nvSpPr>
        <xdr:cNvPr id="47" name="CustomShape 1"/>
        <xdr:cNvSpPr/>
      </xdr:nvSpPr>
      <xdr:spPr>
        <a:xfrm>
          <a:off x="13616280" y="160308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22</xdr:col>
      <xdr:colOff>27000</xdr:colOff>
      <xdr:row>3</xdr:row>
      <xdr:rowOff>524520</xdr:rowOff>
    </xdr:from>
    <xdr:to>
      <xdr:col>22</xdr:col>
      <xdr:colOff>74160</xdr:colOff>
      <xdr:row>4</xdr:row>
      <xdr:rowOff>209880</xdr:rowOff>
    </xdr:to>
    <xdr:sp>
      <xdr:nvSpPr>
        <xdr:cNvPr id="48" name="CustomShape 1"/>
        <xdr:cNvSpPr/>
      </xdr:nvSpPr>
      <xdr:spPr>
        <a:xfrm>
          <a:off x="14366520" y="1603080"/>
          <a:ext cx="4716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3</xdr:row>
      <xdr:rowOff>524520</xdr:rowOff>
    </xdr:from>
    <xdr:to>
      <xdr:col>20</xdr:col>
      <xdr:colOff>798120</xdr:colOff>
      <xdr:row>4</xdr:row>
      <xdr:rowOff>209880</xdr:rowOff>
    </xdr:to>
    <xdr:sp>
      <xdr:nvSpPr>
        <xdr:cNvPr id="49" name="CustomShape 1"/>
        <xdr:cNvSpPr/>
      </xdr:nvSpPr>
      <xdr:spPr>
        <a:xfrm>
          <a:off x="13616280" y="160308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22</xdr:col>
      <xdr:colOff>27000</xdr:colOff>
      <xdr:row>3</xdr:row>
      <xdr:rowOff>524520</xdr:rowOff>
    </xdr:from>
    <xdr:to>
      <xdr:col>22</xdr:col>
      <xdr:colOff>74160</xdr:colOff>
      <xdr:row>4</xdr:row>
      <xdr:rowOff>209880</xdr:rowOff>
    </xdr:to>
    <xdr:sp>
      <xdr:nvSpPr>
        <xdr:cNvPr id="50" name="CustomShape 1"/>
        <xdr:cNvSpPr/>
      </xdr:nvSpPr>
      <xdr:spPr>
        <a:xfrm>
          <a:off x="14366520" y="1603080"/>
          <a:ext cx="4716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3</xdr:row>
      <xdr:rowOff>524520</xdr:rowOff>
    </xdr:from>
    <xdr:to>
      <xdr:col>20</xdr:col>
      <xdr:colOff>798120</xdr:colOff>
      <xdr:row>4</xdr:row>
      <xdr:rowOff>209880</xdr:rowOff>
    </xdr:to>
    <xdr:sp>
      <xdr:nvSpPr>
        <xdr:cNvPr id="51" name="CustomShape 1"/>
        <xdr:cNvSpPr/>
      </xdr:nvSpPr>
      <xdr:spPr>
        <a:xfrm>
          <a:off x="13616280" y="160308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3</xdr:row>
      <xdr:rowOff>524520</xdr:rowOff>
    </xdr:from>
    <xdr:to>
      <xdr:col>20</xdr:col>
      <xdr:colOff>798120</xdr:colOff>
      <xdr:row>4</xdr:row>
      <xdr:rowOff>209880</xdr:rowOff>
    </xdr:to>
    <xdr:sp>
      <xdr:nvSpPr>
        <xdr:cNvPr id="52" name="CustomShape 1"/>
        <xdr:cNvSpPr/>
      </xdr:nvSpPr>
      <xdr:spPr>
        <a:xfrm>
          <a:off x="13616280" y="160308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3</xdr:row>
      <xdr:rowOff>524520</xdr:rowOff>
    </xdr:from>
    <xdr:to>
      <xdr:col>20</xdr:col>
      <xdr:colOff>798120</xdr:colOff>
      <xdr:row>4</xdr:row>
      <xdr:rowOff>209880</xdr:rowOff>
    </xdr:to>
    <xdr:sp>
      <xdr:nvSpPr>
        <xdr:cNvPr id="53" name="CustomShape 1"/>
        <xdr:cNvSpPr/>
      </xdr:nvSpPr>
      <xdr:spPr>
        <a:xfrm>
          <a:off x="13616280" y="160308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22</xdr:col>
      <xdr:colOff>27000</xdr:colOff>
      <xdr:row>3</xdr:row>
      <xdr:rowOff>524520</xdr:rowOff>
    </xdr:from>
    <xdr:to>
      <xdr:col>22</xdr:col>
      <xdr:colOff>74160</xdr:colOff>
      <xdr:row>4</xdr:row>
      <xdr:rowOff>209880</xdr:rowOff>
    </xdr:to>
    <xdr:sp>
      <xdr:nvSpPr>
        <xdr:cNvPr id="54" name="CustomShape 1"/>
        <xdr:cNvSpPr/>
      </xdr:nvSpPr>
      <xdr:spPr>
        <a:xfrm>
          <a:off x="14366520" y="1603080"/>
          <a:ext cx="4716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3</xdr:row>
      <xdr:rowOff>524520</xdr:rowOff>
    </xdr:from>
    <xdr:to>
      <xdr:col>20</xdr:col>
      <xdr:colOff>798120</xdr:colOff>
      <xdr:row>4</xdr:row>
      <xdr:rowOff>209880</xdr:rowOff>
    </xdr:to>
    <xdr:sp>
      <xdr:nvSpPr>
        <xdr:cNvPr id="55" name="CustomShape 1"/>
        <xdr:cNvSpPr/>
      </xdr:nvSpPr>
      <xdr:spPr>
        <a:xfrm>
          <a:off x="13616280" y="160308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22</xdr:col>
      <xdr:colOff>27000</xdr:colOff>
      <xdr:row>3</xdr:row>
      <xdr:rowOff>524520</xdr:rowOff>
    </xdr:from>
    <xdr:to>
      <xdr:col>22</xdr:col>
      <xdr:colOff>74160</xdr:colOff>
      <xdr:row>4</xdr:row>
      <xdr:rowOff>209880</xdr:rowOff>
    </xdr:to>
    <xdr:sp>
      <xdr:nvSpPr>
        <xdr:cNvPr id="56" name="CustomShape 1"/>
        <xdr:cNvSpPr/>
      </xdr:nvSpPr>
      <xdr:spPr>
        <a:xfrm>
          <a:off x="14366520" y="1603080"/>
          <a:ext cx="4716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4</xdr:row>
      <xdr:rowOff>320040</xdr:rowOff>
    </xdr:from>
    <xdr:to>
      <xdr:col>20</xdr:col>
      <xdr:colOff>798120</xdr:colOff>
      <xdr:row>5</xdr:row>
      <xdr:rowOff>209880</xdr:rowOff>
    </xdr:to>
    <xdr:sp>
      <xdr:nvSpPr>
        <xdr:cNvPr id="57" name="CustomShape 1"/>
        <xdr:cNvSpPr/>
      </xdr:nvSpPr>
      <xdr:spPr>
        <a:xfrm>
          <a:off x="13616280" y="193212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22</xdr:col>
      <xdr:colOff>27000</xdr:colOff>
      <xdr:row>4</xdr:row>
      <xdr:rowOff>320040</xdr:rowOff>
    </xdr:from>
    <xdr:to>
      <xdr:col>22</xdr:col>
      <xdr:colOff>74160</xdr:colOff>
      <xdr:row>5</xdr:row>
      <xdr:rowOff>209880</xdr:rowOff>
    </xdr:to>
    <xdr:sp>
      <xdr:nvSpPr>
        <xdr:cNvPr id="58" name="CustomShape 1"/>
        <xdr:cNvSpPr/>
      </xdr:nvSpPr>
      <xdr:spPr>
        <a:xfrm>
          <a:off x="14366520" y="1932120"/>
          <a:ext cx="4716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4</xdr:row>
      <xdr:rowOff>320040</xdr:rowOff>
    </xdr:from>
    <xdr:to>
      <xdr:col>20</xdr:col>
      <xdr:colOff>798120</xdr:colOff>
      <xdr:row>5</xdr:row>
      <xdr:rowOff>209880</xdr:rowOff>
    </xdr:to>
    <xdr:sp>
      <xdr:nvSpPr>
        <xdr:cNvPr id="59" name="CustomShape 1"/>
        <xdr:cNvSpPr/>
      </xdr:nvSpPr>
      <xdr:spPr>
        <a:xfrm>
          <a:off x="13616280" y="193212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22</xdr:col>
      <xdr:colOff>27000</xdr:colOff>
      <xdr:row>4</xdr:row>
      <xdr:rowOff>320040</xdr:rowOff>
    </xdr:from>
    <xdr:to>
      <xdr:col>22</xdr:col>
      <xdr:colOff>74160</xdr:colOff>
      <xdr:row>5</xdr:row>
      <xdr:rowOff>209880</xdr:rowOff>
    </xdr:to>
    <xdr:sp>
      <xdr:nvSpPr>
        <xdr:cNvPr id="60" name="CustomShape 1"/>
        <xdr:cNvSpPr/>
      </xdr:nvSpPr>
      <xdr:spPr>
        <a:xfrm>
          <a:off x="14366520" y="1932120"/>
          <a:ext cx="4716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5</xdr:row>
      <xdr:rowOff>319680</xdr:rowOff>
    </xdr:from>
    <xdr:to>
      <xdr:col>20</xdr:col>
      <xdr:colOff>798120</xdr:colOff>
      <xdr:row>6</xdr:row>
      <xdr:rowOff>209880</xdr:rowOff>
    </xdr:to>
    <xdr:sp>
      <xdr:nvSpPr>
        <xdr:cNvPr id="61" name="CustomShape 1"/>
        <xdr:cNvSpPr/>
      </xdr:nvSpPr>
      <xdr:spPr>
        <a:xfrm>
          <a:off x="13616280" y="226080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22</xdr:col>
      <xdr:colOff>27000</xdr:colOff>
      <xdr:row>5</xdr:row>
      <xdr:rowOff>319680</xdr:rowOff>
    </xdr:from>
    <xdr:to>
      <xdr:col>22</xdr:col>
      <xdr:colOff>74160</xdr:colOff>
      <xdr:row>6</xdr:row>
      <xdr:rowOff>209880</xdr:rowOff>
    </xdr:to>
    <xdr:sp>
      <xdr:nvSpPr>
        <xdr:cNvPr id="62" name="CustomShape 1"/>
        <xdr:cNvSpPr/>
      </xdr:nvSpPr>
      <xdr:spPr>
        <a:xfrm>
          <a:off x="14366520" y="2260800"/>
          <a:ext cx="4716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5</xdr:row>
      <xdr:rowOff>319680</xdr:rowOff>
    </xdr:from>
    <xdr:to>
      <xdr:col>20</xdr:col>
      <xdr:colOff>798120</xdr:colOff>
      <xdr:row>6</xdr:row>
      <xdr:rowOff>209880</xdr:rowOff>
    </xdr:to>
    <xdr:sp>
      <xdr:nvSpPr>
        <xdr:cNvPr id="63" name="CustomShape 1"/>
        <xdr:cNvSpPr/>
      </xdr:nvSpPr>
      <xdr:spPr>
        <a:xfrm>
          <a:off x="13616280" y="226080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22</xdr:col>
      <xdr:colOff>27000</xdr:colOff>
      <xdr:row>5</xdr:row>
      <xdr:rowOff>319680</xdr:rowOff>
    </xdr:from>
    <xdr:to>
      <xdr:col>22</xdr:col>
      <xdr:colOff>74160</xdr:colOff>
      <xdr:row>6</xdr:row>
      <xdr:rowOff>209880</xdr:rowOff>
    </xdr:to>
    <xdr:sp>
      <xdr:nvSpPr>
        <xdr:cNvPr id="64" name="CustomShape 1"/>
        <xdr:cNvSpPr/>
      </xdr:nvSpPr>
      <xdr:spPr>
        <a:xfrm>
          <a:off x="14366520" y="2260800"/>
          <a:ext cx="4716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14</xdr:col>
      <xdr:colOff>122400</xdr:colOff>
      <xdr:row>23</xdr:row>
      <xdr:rowOff>48240</xdr:rowOff>
    </xdr:from>
    <xdr:to>
      <xdr:col>14</xdr:col>
      <xdr:colOff>169560</xdr:colOff>
      <xdr:row>42</xdr:row>
      <xdr:rowOff>143280</xdr:rowOff>
    </xdr:to>
    <xdr:sp>
      <xdr:nvSpPr>
        <xdr:cNvPr id="65" name="CustomShape 1"/>
        <xdr:cNvSpPr/>
      </xdr:nvSpPr>
      <xdr:spPr>
        <a:xfrm>
          <a:off x="10915200" y="7909920"/>
          <a:ext cx="47160" cy="61779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4</xdr:row>
      <xdr:rowOff>320040</xdr:rowOff>
    </xdr:from>
    <xdr:to>
      <xdr:col>20</xdr:col>
      <xdr:colOff>798120</xdr:colOff>
      <xdr:row>5</xdr:row>
      <xdr:rowOff>209880</xdr:rowOff>
    </xdr:to>
    <xdr:sp>
      <xdr:nvSpPr>
        <xdr:cNvPr id="66" name="CustomShape 1"/>
        <xdr:cNvSpPr/>
      </xdr:nvSpPr>
      <xdr:spPr>
        <a:xfrm>
          <a:off x="13616280" y="193212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18</xdr:col>
      <xdr:colOff>27000</xdr:colOff>
      <xdr:row>14</xdr:row>
      <xdr:rowOff>162360</xdr:rowOff>
    </xdr:from>
    <xdr:to>
      <xdr:col>18</xdr:col>
      <xdr:colOff>436320</xdr:colOff>
      <xdr:row>15</xdr:row>
      <xdr:rowOff>28800</xdr:rowOff>
    </xdr:to>
    <xdr:sp>
      <xdr:nvSpPr>
        <xdr:cNvPr id="67" name="CustomShape 1"/>
        <xdr:cNvSpPr/>
      </xdr:nvSpPr>
      <xdr:spPr>
        <a:xfrm>
          <a:off x="12129120" y="5063760"/>
          <a:ext cx="409320" cy="1954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5</xdr:row>
      <xdr:rowOff>319680</xdr:rowOff>
    </xdr:from>
    <xdr:to>
      <xdr:col>20</xdr:col>
      <xdr:colOff>798120</xdr:colOff>
      <xdr:row>6</xdr:row>
      <xdr:rowOff>209880</xdr:rowOff>
    </xdr:to>
    <xdr:sp>
      <xdr:nvSpPr>
        <xdr:cNvPr id="68" name="CustomShape 1"/>
        <xdr:cNvSpPr/>
      </xdr:nvSpPr>
      <xdr:spPr>
        <a:xfrm>
          <a:off x="13616280" y="226080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22</xdr:col>
      <xdr:colOff>27000</xdr:colOff>
      <xdr:row>5</xdr:row>
      <xdr:rowOff>319680</xdr:rowOff>
    </xdr:from>
    <xdr:to>
      <xdr:col>22</xdr:col>
      <xdr:colOff>74160</xdr:colOff>
      <xdr:row>6</xdr:row>
      <xdr:rowOff>209880</xdr:rowOff>
    </xdr:to>
    <xdr:sp>
      <xdr:nvSpPr>
        <xdr:cNvPr id="69" name="CustomShape 1"/>
        <xdr:cNvSpPr/>
      </xdr:nvSpPr>
      <xdr:spPr>
        <a:xfrm>
          <a:off x="14366520" y="2260800"/>
          <a:ext cx="4716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5</xdr:row>
      <xdr:rowOff>319680</xdr:rowOff>
    </xdr:from>
    <xdr:to>
      <xdr:col>20</xdr:col>
      <xdr:colOff>798120</xdr:colOff>
      <xdr:row>6</xdr:row>
      <xdr:rowOff>209880</xdr:rowOff>
    </xdr:to>
    <xdr:sp>
      <xdr:nvSpPr>
        <xdr:cNvPr id="70" name="CustomShape 1"/>
        <xdr:cNvSpPr/>
      </xdr:nvSpPr>
      <xdr:spPr>
        <a:xfrm>
          <a:off x="13616280" y="226080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22</xdr:col>
      <xdr:colOff>27000</xdr:colOff>
      <xdr:row>5</xdr:row>
      <xdr:rowOff>319680</xdr:rowOff>
    </xdr:from>
    <xdr:to>
      <xdr:col>22</xdr:col>
      <xdr:colOff>74160</xdr:colOff>
      <xdr:row>6</xdr:row>
      <xdr:rowOff>209880</xdr:rowOff>
    </xdr:to>
    <xdr:sp>
      <xdr:nvSpPr>
        <xdr:cNvPr id="71" name="CustomShape 1"/>
        <xdr:cNvSpPr/>
      </xdr:nvSpPr>
      <xdr:spPr>
        <a:xfrm>
          <a:off x="14366520" y="2260800"/>
          <a:ext cx="4716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5</xdr:row>
      <xdr:rowOff>319680</xdr:rowOff>
    </xdr:from>
    <xdr:to>
      <xdr:col>20</xdr:col>
      <xdr:colOff>798120</xdr:colOff>
      <xdr:row>6</xdr:row>
      <xdr:rowOff>209880</xdr:rowOff>
    </xdr:to>
    <xdr:sp>
      <xdr:nvSpPr>
        <xdr:cNvPr id="72" name="CustomShape 1"/>
        <xdr:cNvSpPr/>
      </xdr:nvSpPr>
      <xdr:spPr>
        <a:xfrm>
          <a:off x="13616280" y="226080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22</xdr:col>
      <xdr:colOff>27000</xdr:colOff>
      <xdr:row>5</xdr:row>
      <xdr:rowOff>319680</xdr:rowOff>
    </xdr:from>
    <xdr:to>
      <xdr:col>22</xdr:col>
      <xdr:colOff>74160</xdr:colOff>
      <xdr:row>6</xdr:row>
      <xdr:rowOff>209880</xdr:rowOff>
    </xdr:to>
    <xdr:sp>
      <xdr:nvSpPr>
        <xdr:cNvPr id="73" name="CustomShape 1"/>
        <xdr:cNvSpPr/>
      </xdr:nvSpPr>
      <xdr:spPr>
        <a:xfrm>
          <a:off x="14366520" y="2260800"/>
          <a:ext cx="4716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5</xdr:row>
      <xdr:rowOff>319680</xdr:rowOff>
    </xdr:from>
    <xdr:to>
      <xdr:col>20</xdr:col>
      <xdr:colOff>798120</xdr:colOff>
      <xdr:row>6</xdr:row>
      <xdr:rowOff>209880</xdr:rowOff>
    </xdr:to>
    <xdr:sp>
      <xdr:nvSpPr>
        <xdr:cNvPr id="74" name="CustomShape 1"/>
        <xdr:cNvSpPr/>
      </xdr:nvSpPr>
      <xdr:spPr>
        <a:xfrm>
          <a:off x="13616280" y="226080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22</xdr:col>
      <xdr:colOff>27000</xdr:colOff>
      <xdr:row>5</xdr:row>
      <xdr:rowOff>319680</xdr:rowOff>
    </xdr:from>
    <xdr:to>
      <xdr:col>22</xdr:col>
      <xdr:colOff>74160</xdr:colOff>
      <xdr:row>6</xdr:row>
      <xdr:rowOff>209880</xdr:rowOff>
    </xdr:to>
    <xdr:sp>
      <xdr:nvSpPr>
        <xdr:cNvPr id="75" name="CustomShape 1"/>
        <xdr:cNvSpPr/>
      </xdr:nvSpPr>
      <xdr:spPr>
        <a:xfrm>
          <a:off x="14366520" y="2260800"/>
          <a:ext cx="4716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13</xdr:col>
      <xdr:colOff>93600</xdr:colOff>
      <xdr:row>43</xdr:row>
      <xdr:rowOff>153000</xdr:rowOff>
    </xdr:from>
    <xdr:to>
      <xdr:col>14</xdr:col>
      <xdr:colOff>74160</xdr:colOff>
      <xdr:row>44</xdr:row>
      <xdr:rowOff>133560</xdr:rowOff>
    </xdr:to>
    <xdr:sp>
      <xdr:nvSpPr>
        <xdr:cNvPr id="76" name="CustomShape 1"/>
        <xdr:cNvSpPr/>
      </xdr:nvSpPr>
      <xdr:spPr>
        <a:xfrm>
          <a:off x="10019880" y="14259240"/>
          <a:ext cx="847080" cy="1425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13</xdr:col>
      <xdr:colOff>93600</xdr:colOff>
      <xdr:row>43</xdr:row>
      <xdr:rowOff>153000</xdr:rowOff>
    </xdr:from>
    <xdr:to>
      <xdr:col>14</xdr:col>
      <xdr:colOff>74160</xdr:colOff>
      <xdr:row>44</xdr:row>
      <xdr:rowOff>133560</xdr:rowOff>
    </xdr:to>
    <xdr:sp>
      <xdr:nvSpPr>
        <xdr:cNvPr id="77" name="CustomShape 1"/>
        <xdr:cNvSpPr/>
      </xdr:nvSpPr>
      <xdr:spPr>
        <a:xfrm>
          <a:off x="10019880" y="14259240"/>
          <a:ext cx="847080" cy="1425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13</xdr:col>
      <xdr:colOff>93600</xdr:colOff>
      <xdr:row>43</xdr:row>
      <xdr:rowOff>153000</xdr:rowOff>
    </xdr:from>
    <xdr:to>
      <xdr:col>14</xdr:col>
      <xdr:colOff>74160</xdr:colOff>
      <xdr:row>44</xdr:row>
      <xdr:rowOff>133560</xdr:rowOff>
    </xdr:to>
    <xdr:sp>
      <xdr:nvSpPr>
        <xdr:cNvPr id="78" name="CustomShape 1"/>
        <xdr:cNvSpPr/>
      </xdr:nvSpPr>
      <xdr:spPr>
        <a:xfrm>
          <a:off x="10019880" y="14259240"/>
          <a:ext cx="847080" cy="1425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14</xdr:col>
      <xdr:colOff>93600</xdr:colOff>
      <xdr:row>43</xdr:row>
      <xdr:rowOff>153000</xdr:rowOff>
    </xdr:from>
    <xdr:to>
      <xdr:col>14</xdr:col>
      <xdr:colOff>759960</xdr:colOff>
      <xdr:row>44</xdr:row>
      <xdr:rowOff>133560</xdr:rowOff>
    </xdr:to>
    <xdr:sp>
      <xdr:nvSpPr>
        <xdr:cNvPr id="79" name="CustomShape 1"/>
        <xdr:cNvSpPr/>
      </xdr:nvSpPr>
      <xdr:spPr>
        <a:xfrm>
          <a:off x="10886400" y="14259240"/>
          <a:ext cx="666360" cy="1425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13</xdr:col>
      <xdr:colOff>93600</xdr:colOff>
      <xdr:row>43</xdr:row>
      <xdr:rowOff>153000</xdr:rowOff>
    </xdr:from>
    <xdr:to>
      <xdr:col>14</xdr:col>
      <xdr:colOff>74160</xdr:colOff>
      <xdr:row>44</xdr:row>
      <xdr:rowOff>133560</xdr:rowOff>
    </xdr:to>
    <xdr:sp>
      <xdr:nvSpPr>
        <xdr:cNvPr id="80" name="CustomShape 1"/>
        <xdr:cNvSpPr/>
      </xdr:nvSpPr>
      <xdr:spPr>
        <a:xfrm>
          <a:off x="10019880" y="14259240"/>
          <a:ext cx="847080" cy="1425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14</xdr:col>
      <xdr:colOff>93600</xdr:colOff>
      <xdr:row>43</xdr:row>
      <xdr:rowOff>153000</xdr:rowOff>
    </xdr:from>
    <xdr:to>
      <xdr:col>14</xdr:col>
      <xdr:colOff>759960</xdr:colOff>
      <xdr:row>44</xdr:row>
      <xdr:rowOff>133560</xdr:rowOff>
    </xdr:to>
    <xdr:sp>
      <xdr:nvSpPr>
        <xdr:cNvPr id="81" name="CustomShape 1"/>
        <xdr:cNvSpPr/>
      </xdr:nvSpPr>
      <xdr:spPr>
        <a:xfrm>
          <a:off x="10886400" y="14259240"/>
          <a:ext cx="666360" cy="1425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13</xdr:col>
      <xdr:colOff>93600</xdr:colOff>
      <xdr:row>43</xdr:row>
      <xdr:rowOff>153000</xdr:rowOff>
    </xdr:from>
    <xdr:to>
      <xdr:col>14</xdr:col>
      <xdr:colOff>74160</xdr:colOff>
      <xdr:row>44</xdr:row>
      <xdr:rowOff>133560</xdr:rowOff>
    </xdr:to>
    <xdr:sp>
      <xdr:nvSpPr>
        <xdr:cNvPr id="82" name="CustomShape 1"/>
        <xdr:cNvSpPr/>
      </xdr:nvSpPr>
      <xdr:spPr>
        <a:xfrm>
          <a:off x="10019880" y="14259240"/>
          <a:ext cx="847080" cy="1425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14</xdr:col>
      <xdr:colOff>93600</xdr:colOff>
      <xdr:row>43</xdr:row>
      <xdr:rowOff>153000</xdr:rowOff>
    </xdr:from>
    <xdr:to>
      <xdr:col>14</xdr:col>
      <xdr:colOff>759960</xdr:colOff>
      <xdr:row>44</xdr:row>
      <xdr:rowOff>133560</xdr:rowOff>
    </xdr:to>
    <xdr:sp>
      <xdr:nvSpPr>
        <xdr:cNvPr id="83" name="CustomShape 1"/>
        <xdr:cNvSpPr/>
      </xdr:nvSpPr>
      <xdr:spPr>
        <a:xfrm>
          <a:off x="10886400" y="14259240"/>
          <a:ext cx="666360" cy="1425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13</xdr:col>
      <xdr:colOff>93600</xdr:colOff>
      <xdr:row>43</xdr:row>
      <xdr:rowOff>153000</xdr:rowOff>
    </xdr:from>
    <xdr:to>
      <xdr:col>14</xdr:col>
      <xdr:colOff>74160</xdr:colOff>
      <xdr:row>44</xdr:row>
      <xdr:rowOff>133560</xdr:rowOff>
    </xdr:to>
    <xdr:sp>
      <xdr:nvSpPr>
        <xdr:cNvPr id="84" name="CustomShape 1"/>
        <xdr:cNvSpPr/>
      </xdr:nvSpPr>
      <xdr:spPr>
        <a:xfrm>
          <a:off x="10019880" y="14259240"/>
          <a:ext cx="847080" cy="1425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14</xdr:col>
      <xdr:colOff>93600</xdr:colOff>
      <xdr:row>43</xdr:row>
      <xdr:rowOff>153000</xdr:rowOff>
    </xdr:from>
    <xdr:to>
      <xdr:col>14</xdr:col>
      <xdr:colOff>759960</xdr:colOff>
      <xdr:row>44</xdr:row>
      <xdr:rowOff>133560</xdr:rowOff>
    </xdr:to>
    <xdr:sp>
      <xdr:nvSpPr>
        <xdr:cNvPr id="85" name="CustomShape 1"/>
        <xdr:cNvSpPr/>
      </xdr:nvSpPr>
      <xdr:spPr>
        <a:xfrm>
          <a:off x="10886400" y="14259240"/>
          <a:ext cx="666360" cy="1425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14</xdr:col>
      <xdr:colOff>93600</xdr:colOff>
      <xdr:row>43</xdr:row>
      <xdr:rowOff>153000</xdr:rowOff>
    </xdr:from>
    <xdr:to>
      <xdr:col>14</xdr:col>
      <xdr:colOff>759960</xdr:colOff>
      <xdr:row>44</xdr:row>
      <xdr:rowOff>133560</xdr:rowOff>
    </xdr:to>
    <xdr:sp>
      <xdr:nvSpPr>
        <xdr:cNvPr id="86" name="CustomShape 1"/>
        <xdr:cNvSpPr/>
      </xdr:nvSpPr>
      <xdr:spPr>
        <a:xfrm>
          <a:off x="10886400" y="14259240"/>
          <a:ext cx="666360" cy="1425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14</xdr:col>
      <xdr:colOff>93600</xdr:colOff>
      <xdr:row>43</xdr:row>
      <xdr:rowOff>153000</xdr:rowOff>
    </xdr:from>
    <xdr:to>
      <xdr:col>14</xdr:col>
      <xdr:colOff>759960</xdr:colOff>
      <xdr:row>44</xdr:row>
      <xdr:rowOff>133560</xdr:rowOff>
    </xdr:to>
    <xdr:sp>
      <xdr:nvSpPr>
        <xdr:cNvPr id="87" name="CustomShape 1"/>
        <xdr:cNvSpPr/>
      </xdr:nvSpPr>
      <xdr:spPr>
        <a:xfrm>
          <a:off x="10886400" y="14259240"/>
          <a:ext cx="666360" cy="1425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14</xdr:col>
      <xdr:colOff>93600</xdr:colOff>
      <xdr:row>43</xdr:row>
      <xdr:rowOff>153000</xdr:rowOff>
    </xdr:from>
    <xdr:to>
      <xdr:col>14</xdr:col>
      <xdr:colOff>759960</xdr:colOff>
      <xdr:row>44</xdr:row>
      <xdr:rowOff>133560</xdr:rowOff>
    </xdr:to>
    <xdr:sp>
      <xdr:nvSpPr>
        <xdr:cNvPr id="88" name="CustomShape 1"/>
        <xdr:cNvSpPr/>
      </xdr:nvSpPr>
      <xdr:spPr>
        <a:xfrm>
          <a:off x="10886400" y="14259240"/>
          <a:ext cx="666360" cy="1425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14</xdr:col>
      <xdr:colOff>93600</xdr:colOff>
      <xdr:row>43</xdr:row>
      <xdr:rowOff>153000</xdr:rowOff>
    </xdr:from>
    <xdr:to>
      <xdr:col>14</xdr:col>
      <xdr:colOff>759960</xdr:colOff>
      <xdr:row>44</xdr:row>
      <xdr:rowOff>133560</xdr:rowOff>
    </xdr:to>
    <xdr:sp>
      <xdr:nvSpPr>
        <xdr:cNvPr id="89" name="CustomShape 1"/>
        <xdr:cNvSpPr/>
      </xdr:nvSpPr>
      <xdr:spPr>
        <a:xfrm>
          <a:off x="10886400" y="14259240"/>
          <a:ext cx="666360" cy="1425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14</xdr:col>
      <xdr:colOff>93600</xdr:colOff>
      <xdr:row>43</xdr:row>
      <xdr:rowOff>153000</xdr:rowOff>
    </xdr:from>
    <xdr:to>
      <xdr:col>14</xdr:col>
      <xdr:colOff>759960</xdr:colOff>
      <xdr:row>44</xdr:row>
      <xdr:rowOff>133560</xdr:rowOff>
    </xdr:to>
    <xdr:sp>
      <xdr:nvSpPr>
        <xdr:cNvPr id="90" name="CustomShape 1"/>
        <xdr:cNvSpPr/>
      </xdr:nvSpPr>
      <xdr:spPr>
        <a:xfrm>
          <a:off x="10886400" y="14259240"/>
          <a:ext cx="666360" cy="1425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14</xdr:col>
      <xdr:colOff>93600</xdr:colOff>
      <xdr:row>43</xdr:row>
      <xdr:rowOff>153000</xdr:rowOff>
    </xdr:from>
    <xdr:to>
      <xdr:col>14</xdr:col>
      <xdr:colOff>759960</xdr:colOff>
      <xdr:row>44</xdr:row>
      <xdr:rowOff>133560</xdr:rowOff>
    </xdr:to>
    <xdr:sp>
      <xdr:nvSpPr>
        <xdr:cNvPr id="91" name="CustomShape 1"/>
        <xdr:cNvSpPr/>
      </xdr:nvSpPr>
      <xdr:spPr>
        <a:xfrm>
          <a:off x="10886400" y="14259240"/>
          <a:ext cx="666360" cy="1425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4</xdr:row>
      <xdr:rowOff>320040</xdr:rowOff>
    </xdr:from>
    <xdr:to>
      <xdr:col>20</xdr:col>
      <xdr:colOff>798120</xdr:colOff>
      <xdr:row>5</xdr:row>
      <xdr:rowOff>209880</xdr:rowOff>
    </xdr:to>
    <xdr:sp>
      <xdr:nvSpPr>
        <xdr:cNvPr id="92" name="CustomShape 1"/>
        <xdr:cNvSpPr/>
      </xdr:nvSpPr>
      <xdr:spPr>
        <a:xfrm>
          <a:off x="13616280" y="193212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4</xdr:row>
      <xdr:rowOff>320040</xdr:rowOff>
    </xdr:from>
    <xdr:to>
      <xdr:col>20</xdr:col>
      <xdr:colOff>798120</xdr:colOff>
      <xdr:row>5</xdr:row>
      <xdr:rowOff>209880</xdr:rowOff>
    </xdr:to>
    <xdr:sp>
      <xdr:nvSpPr>
        <xdr:cNvPr id="93" name="CustomShape 1"/>
        <xdr:cNvSpPr/>
      </xdr:nvSpPr>
      <xdr:spPr>
        <a:xfrm>
          <a:off x="13616280" y="193212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5</xdr:row>
      <xdr:rowOff>319680</xdr:rowOff>
    </xdr:from>
    <xdr:to>
      <xdr:col>20</xdr:col>
      <xdr:colOff>798120</xdr:colOff>
      <xdr:row>6</xdr:row>
      <xdr:rowOff>209880</xdr:rowOff>
    </xdr:to>
    <xdr:sp>
      <xdr:nvSpPr>
        <xdr:cNvPr id="94" name="CustomShape 1"/>
        <xdr:cNvSpPr/>
      </xdr:nvSpPr>
      <xdr:spPr>
        <a:xfrm>
          <a:off x="13616280" y="226080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5</xdr:row>
      <xdr:rowOff>319680</xdr:rowOff>
    </xdr:from>
    <xdr:to>
      <xdr:col>20</xdr:col>
      <xdr:colOff>798120</xdr:colOff>
      <xdr:row>6</xdr:row>
      <xdr:rowOff>209880</xdr:rowOff>
    </xdr:to>
    <xdr:sp>
      <xdr:nvSpPr>
        <xdr:cNvPr id="95" name="CustomShape 1"/>
        <xdr:cNvSpPr/>
      </xdr:nvSpPr>
      <xdr:spPr>
        <a:xfrm>
          <a:off x="13616280" y="226080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5</xdr:row>
      <xdr:rowOff>319680</xdr:rowOff>
    </xdr:from>
    <xdr:to>
      <xdr:col>20</xdr:col>
      <xdr:colOff>798120</xdr:colOff>
      <xdr:row>6</xdr:row>
      <xdr:rowOff>209880</xdr:rowOff>
    </xdr:to>
    <xdr:sp>
      <xdr:nvSpPr>
        <xdr:cNvPr id="96" name="CustomShape 1"/>
        <xdr:cNvSpPr/>
      </xdr:nvSpPr>
      <xdr:spPr>
        <a:xfrm>
          <a:off x="13616280" y="226080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5</xdr:row>
      <xdr:rowOff>319680</xdr:rowOff>
    </xdr:from>
    <xdr:to>
      <xdr:col>20</xdr:col>
      <xdr:colOff>798120</xdr:colOff>
      <xdr:row>6</xdr:row>
      <xdr:rowOff>209880</xdr:rowOff>
    </xdr:to>
    <xdr:sp>
      <xdr:nvSpPr>
        <xdr:cNvPr id="97" name="CustomShape 1"/>
        <xdr:cNvSpPr/>
      </xdr:nvSpPr>
      <xdr:spPr>
        <a:xfrm>
          <a:off x="13616280" y="226080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5</xdr:row>
      <xdr:rowOff>319680</xdr:rowOff>
    </xdr:from>
    <xdr:to>
      <xdr:col>20</xdr:col>
      <xdr:colOff>798120</xdr:colOff>
      <xdr:row>6</xdr:row>
      <xdr:rowOff>209880</xdr:rowOff>
    </xdr:to>
    <xdr:sp>
      <xdr:nvSpPr>
        <xdr:cNvPr id="98" name="CustomShape 1"/>
        <xdr:cNvSpPr/>
      </xdr:nvSpPr>
      <xdr:spPr>
        <a:xfrm>
          <a:off x="13616280" y="226080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13</xdr:col>
      <xdr:colOff>93600</xdr:colOff>
      <xdr:row>43</xdr:row>
      <xdr:rowOff>153000</xdr:rowOff>
    </xdr:from>
    <xdr:to>
      <xdr:col>14</xdr:col>
      <xdr:colOff>74160</xdr:colOff>
      <xdr:row>44</xdr:row>
      <xdr:rowOff>133560</xdr:rowOff>
    </xdr:to>
    <xdr:sp>
      <xdr:nvSpPr>
        <xdr:cNvPr id="99" name="CustomShape 1"/>
        <xdr:cNvSpPr/>
      </xdr:nvSpPr>
      <xdr:spPr>
        <a:xfrm>
          <a:off x="10019880" y="14259240"/>
          <a:ext cx="847080" cy="1425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13</xdr:col>
      <xdr:colOff>93600</xdr:colOff>
      <xdr:row>43</xdr:row>
      <xdr:rowOff>153000</xdr:rowOff>
    </xdr:from>
    <xdr:to>
      <xdr:col>14</xdr:col>
      <xdr:colOff>74160</xdr:colOff>
      <xdr:row>44</xdr:row>
      <xdr:rowOff>133560</xdr:rowOff>
    </xdr:to>
    <xdr:sp>
      <xdr:nvSpPr>
        <xdr:cNvPr id="100" name="CustomShape 1"/>
        <xdr:cNvSpPr/>
      </xdr:nvSpPr>
      <xdr:spPr>
        <a:xfrm>
          <a:off x="10019880" y="14259240"/>
          <a:ext cx="847080" cy="1425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13</xdr:col>
      <xdr:colOff>93600</xdr:colOff>
      <xdr:row>43</xdr:row>
      <xdr:rowOff>153000</xdr:rowOff>
    </xdr:from>
    <xdr:to>
      <xdr:col>14</xdr:col>
      <xdr:colOff>74160</xdr:colOff>
      <xdr:row>44</xdr:row>
      <xdr:rowOff>133560</xdr:rowOff>
    </xdr:to>
    <xdr:sp>
      <xdr:nvSpPr>
        <xdr:cNvPr id="101" name="CustomShape 1"/>
        <xdr:cNvSpPr/>
      </xdr:nvSpPr>
      <xdr:spPr>
        <a:xfrm>
          <a:off x="10019880" y="14259240"/>
          <a:ext cx="847080" cy="1425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13</xdr:col>
      <xdr:colOff>93600</xdr:colOff>
      <xdr:row>43</xdr:row>
      <xdr:rowOff>153000</xdr:rowOff>
    </xdr:from>
    <xdr:to>
      <xdr:col>14</xdr:col>
      <xdr:colOff>74160</xdr:colOff>
      <xdr:row>44</xdr:row>
      <xdr:rowOff>133560</xdr:rowOff>
    </xdr:to>
    <xdr:sp>
      <xdr:nvSpPr>
        <xdr:cNvPr id="102" name="CustomShape 1"/>
        <xdr:cNvSpPr/>
      </xdr:nvSpPr>
      <xdr:spPr>
        <a:xfrm>
          <a:off x="10019880" y="14259240"/>
          <a:ext cx="847080" cy="1425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13</xdr:col>
      <xdr:colOff>93600</xdr:colOff>
      <xdr:row>43</xdr:row>
      <xdr:rowOff>153000</xdr:rowOff>
    </xdr:from>
    <xdr:to>
      <xdr:col>14</xdr:col>
      <xdr:colOff>74160</xdr:colOff>
      <xdr:row>44</xdr:row>
      <xdr:rowOff>133560</xdr:rowOff>
    </xdr:to>
    <xdr:sp>
      <xdr:nvSpPr>
        <xdr:cNvPr id="103" name="CustomShape 1"/>
        <xdr:cNvSpPr/>
      </xdr:nvSpPr>
      <xdr:spPr>
        <a:xfrm>
          <a:off x="10019880" y="14259240"/>
          <a:ext cx="847080" cy="1425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4</xdr:row>
      <xdr:rowOff>320040</xdr:rowOff>
    </xdr:from>
    <xdr:to>
      <xdr:col>20</xdr:col>
      <xdr:colOff>798120</xdr:colOff>
      <xdr:row>5</xdr:row>
      <xdr:rowOff>209880</xdr:rowOff>
    </xdr:to>
    <xdr:sp>
      <xdr:nvSpPr>
        <xdr:cNvPr id="104" name="CustomShape 1"/>
        <xdr:cNvSpPr/>
      </xdr:nvSpPr>
      <xdr:spPr>
        <a:xfrm>
          <a:off x="13616280" y="193212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4</xdr:row>
      <xdr:rowOff>320040</xdr:rowOff>
    </xdr:from>
    <xdr:to>
      <xdr:col>20</xdr:col>
      <xdr:colOff>798120</xdr:colOff>
      <xdr:row>5</xdr:row>
      <xdr:rowOff>209880</xdr:rowOff>
    </xdr:to>
    <xdr:sp>
      <xdr:nvSpPr>
        <xdr:cNvPr id="105" name="CustomShape 1"/>
        <xdr:cNvSpPr/>
      </xdr:nvSpPr>
      <xdr:spPr>
        <a:xfrm>
          <a:off x="13616280" y="193212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4</xdr:row>
      <xdr:rowOff>320040</xdr:rowOff>
    </xdr:from>
    <xdr:to>
      <xdr:col>20</xdr:col>
      <xdr:colOff>798120</xdr:colOff>
      <xdr:row>5</xdr:row>
      <xdr:rowOff>209880</xdr:rowOff>
    </xdr:to>
    <xdr:sp>
      <xdr:nvSpPr>
        <xdr:cNvPr id="106" name="CustomShape 1"/>
        <xdr:cNvSpPr/>
      </xdr:nvSpPr>
      <xdr:spPr>
        <a:xfrm>
          <a:off x="13616280" y="193212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4</xdr:row>
      <xdr:rowOff>320040</xdr:rowOff>
    </xdr:from>
    <xdr:to>
      <xdr:col>20</xdr:col>
      <xdr:colOff>798120</xdr:colOff>
      <xdr:row>5</xdr:row>
      <xdr:rowOff>209880</xdr:rowOff>
    </xdr:to>
    <xdr:sp>
      <xdr:nvSpPr>
        <xdr:cNvPr id="107" name="CustomShape 1"/>
        <xdr:cNvSpPr/>
      </xdr:nvSpPr>
      <xdr:spPr>
        <a:xfrm>
          <a:off x="13616280" y="193212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4</xdr:row>
      <xdr:rowOff>320040</xdr:rowOff>
    </xdr:from>
    <xdr:to>
      <xdr:col>20</xdr:col>
      <xdr:colOff>798120</xdr:colOff>
      <xdr:row>5</xdr:row>
      <xdr:rowOff>209880</xdr:rowOff>
    </xdr:to>
    <xdr:sp>
      <xdr:nvSpPr>
        <xdr:cNvPr id="108" name="CustomShape 1"/>
        <xdr:cNvSpPr/>
      </xdr:nvSpPr>
      <xdr:spPr>
        <a:xfrm>
          <a:off x="13616280" y="193212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5</xdr:row>
      <xdr:rowOff>319680</xdr:rowOff>
    </xdr:from>
    <xdr:to>
      <xdr:col>20</xdr:col>
      <xdr:colOff>798120</xdr:colOff>
      <xdr:row>6</xdr:row>
      <xdr:rowOff>209880</xdr:rowOff>
    </xdr:to>
    <xdr:sp>
      <xdr:nvSpPr>
        <xdr:cNvPr id="109" name="CustomShape 1"/>
        <xdr:cNvSpPr/>
      </xdr:nvSpPr>
      <xdr:spPr>
        <a:xfrm>
          <a:off x="13616280" y="226080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5</xdr:row>
      <xdr:rowOff>319680</xdr:rowOff>
    </xdr:from>
    <xdr:to>
      <xdr:col>20</xdr:col>
      <xdr:colOff>798120</xdr:colOff>
      <xdr:row>6</xdr:row>
      <xdr:rowOff>209880</xdr:rowOff>
    </xdr:to>
    <xdr:sp>
      <xdr:nvSpPr>
        <xdr:cNvPr id="110" name="CustomShape 1"/>
        <xdr:cNvSpPr/>
      </xdr:nvSpPr>
      <xdr:spPr>
        <a:xfrm>
          <a:off x="13616280" y="226080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5</xdr:row>
      <xdr:rowOff>319680</xdr:rowOff>
    </xdr:from>
    <xdr:to>
      <xdr:col>20</xdr:col>
      <xdr:colOff>798120</xdr:colOff>
      <xdr:row>6</xdr:row>
      <xdr:rowOff>209880</xdr:rowOff>
    </xdr:to>
    <xdr:sp>
      <xdr:nvSpPr>
        <xdr:cNvPr id="111" name="CustomShape 1"/>
        <xdr:cNvSpPr/>
      </xdr:nvSpPr>
      <xdr:spPr>
        <a:xfrm>
          <a:off x="13616280" y="226080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5</xdr:row>
      <xdr:rowOff>319680</xdr:rowOff>
    </xdr:from>
    <xdr:to>
      <xdr:col>20</xdr:col>
      <xdr:colOff>798120</xdr:colOff>
      <xdr:row>6</xdr:row>
      <xdr:rowOff>209880</xdr:rowOff>
    </xdr:to>
    <xdr:sp>
      <xdr:nvSpPr>
        <xdr:cNvPr id="112" name="CustomShape 1"/>
        <xdr:cNvSpPr/>
      </xdr:nvSpPr>
      <xdr:spPr>
        <a:xfrm>
          <a:off x="13616280" y="226080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5</xdr:row>
      <xdr:rowOff>319680</xdr:rowOff>
    </xdr:from>
    <xdr:to>
      <xdr:col>20</xdr:col>
      <xdr:colOff>798120</xdr:colOff>
      <xdr:row>6</xdr:row>
      <xdr:rowOff>209880</xdr:rowOff>
    </xdr:to>
    <xdr:sp>
      <xdr:nvSpPr>
        <xdr:cNvPr id="113" name="CustomShape 1"/>
        <xdr:cNvSpPr/>
      </xdr:nvSpPr>
      <xdr:spPr>
        <a:xfrm>
          <a:off x="13616280" y="226080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5</xdr:row>
      <xdr:rowOff>319680</xdr:rowOff>
    </xdr:from>
    <xdr:to>
      <xdr:col>20</xdr:col>
      <xdr:colOff>798120</xdr:colOff>
      <xdr:row>6</xdr:row>
      <xdr:rowOff>209880</xdr:rowOff>
    </xdr:to>
    <xdr:sp>
      <xdr:nvSpPr>
        <xdr:cNvPr id="114" name="CustomShape 1"/>
        <xdr:cNvSpPr/>
      </xdr:nvSpPr>
      <xdr:spPr>
        <a:xfrm>
          <a:off x="13616280" y="226080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5</xdr:row>
      <xdr:rowOff>319680</xdr:rowOff>
    </xdr:from>
    <xdr:to>
      <xdr:col>20</xdr:col>
      <xdr:colOff>798120</xdr:colOff>
      <xdr:row>6</xdr:row>
      <xdr:rowOff>209880</xdr:rowOff>
    </xdr:to>
    <xdr:sp>
      <xdr:nvSpPr>
        <xdr:cNvPr id="115" name="CustomShape 1"/>
        <xdr:cNvSpPr/>
      </xdr:nvSpPr>
      <xdr:spPr>
        <a:xfrm>
          <a:off x="13616280" y="226080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5</xdr:row>
      <xdr:rowOff>319680</xdr:rowOff>
    </xdr:from>
    <xdr:to>
      <xdr:col>20</xdr:col>
      <xdr:colOff>798120</xdr:colOff>
      <xdr:row>6</xdr:row>
      <xdr:rowOff>209880</xdr:rowOff>
    </xdr:to>
    <xdr:sp>
      <xdr:nvSpPr>
        <xdr:cNvPr id="116" name="CustomShape 1"/>
        <xdr:cNvSpPr/>
      </xdr:nvSpPr>
      <xdr:spPr>
        <a:xfrm>
          <a:off x="13616280" y="226080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5</xdr:row>
      <xdr:rowOff>319680</xdr:rowOff>
    </xdr:from>
    <xdr:to>
      <xdr:col>20</xdr:col>
      <xdr:colOff>798120</xdr:colOff>
      <xdr:row>6</xdr:row>
      <xdr:rowOff>209880</xdr:rowOff>
    </xdr:to>
    <xdr:sp>
      <xdr:nvSpPr>
        <xdr:cNvPr id="117" name="CustomShape 1"/>
        <xdr:cNvSpPr/>
      </xdr:nvSpPr>
      <xdr:spPr>
        <a:xfrm>
          <a:off x="13616280" y="226080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5</xdr:row>
      <xdr:rowOff>319680</xdr:rowOff>
    </xdr:from>
    <xdr:to>
      <xdr:col>20</xdr:col>
      <xdr:colOff>798120</xdr:colOff>
      <xdr:row>6</xdr:row>
      <xdr:rowOff>209880</xdr:rowOff>
    </xdr:to>
    <xdr:sp>
      <xdr:nvSpPr>
        <xdr:cNvPr id="118" name="CustomShape 1"/>
        <xdr:cNvSpPr/>
      </xdr:nvSpPr>
      <xdr:spPr>
        <a:xfrm>
          <a:off x="13616280" y="226080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5</xdr:row>
      <xdr:rowOff>319680</xdr:rowOff>
    </xdr:from>
    <xdr:to>
      <xdr:col>20</xdr:col>
      <xdr:colOff>798120</xdr:colOff>
      <xdr:row>6</xdr:row>
      <xdr:rowOff>209880</xdr:rowOff>
    </xdr:to>
    <xdr:sp>
      <xdr:nvSpPr>
        <xdr:cNvPr id="119" name="CustomShape 1"/>
        <xdr:cNvSpPr/>
      </xdr:nvSpPr>
      <xdr:spPr>
        <a:xfrm>
          <a:off x="13616280" y="226080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5</xdr:row>
      <xdr:rowOff>319680</xdr:rowOff>
    </xdr:from>
    <xdr:to>
      <xdr:col>20</xdr:col>
      <xdr:colOff>798120</xdr:colOff>
      <xdr:row>6</xdr:row>
      <xdr:rowOff>209880</xdr:rowOff>
    </xdr:to>
    <xdr:sp>
      <xdr:nvSpPr>
        <xdr:cNvPr id="120" name="CustomShape 1"/>
        <xdr:cNvSpPr/>
      </xdr:nvSpPr>
      <xdr:spPr>
        <a:xfrm>
          <a:off x="13616280" y="226080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5</xdr:row>
      <xdr:rowOff>319680</xdr:rowOff>
    </xdr:from>
    <xdr:to>
      <xdr:col>20</xdr:col>
      <xdr:colOff>798120</xdr:colOff>
      <xdr:row>6</xdr:row>
      <xdr:rowOff>209880</xdr:rowOff>
    </xdr:to>
    <xdr:sp>
      <xdr:nvSpPr>
        <xdr:cNvPr id="121" name="CustomShape 1"/>
        <xdr:cNvSpPr/>
      </xdr:nvSpPr>
      <xdr:spPr>
        <a:xfrm>
          <a:off x="13616280" y="226080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5</xdr:row>
      <xdr:rowOff>319680</xdr:rowOff>
    </xdr:from>
    <xdr:to>
      <xdr:col>20</xdr:col>
      <xdr:colOff>798120</xdr:colOff>
      <xdr:row>6</xdr:row>
      <xdr:rowOff>209880</xdr:rowOff>
    </xdr:to>
    <xdr:sp>
      <xdr:nvSpPr>
        <xdr:cNvPr id="122" name="CustomShape 1"/>
        <xdr:cNvSpPr/>
      </xdr:nvSpPr>
      <xdr:spPr>
        <a:xfrm>
          <a:off x="13616280" y="226080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5</xdr:row>
      <xdr:rowOff>319680</xdr:rowOff>
    </xdr:from>
    <xdr:to>
      <xdr:col>20</xdr:col>
      <xdr:colOff>798120</xdr:colOff>
      <xdr:row>6</xdr:row>
      <xdr:rowOff>209880</xdr:rowOff>
    </xdr:to>
    <xdr:sp>
      <xdr:nvSpPr>
        <xdr:cNvPr id="123" name="CustomShape 1"/>
        <xdr:cNvSpPr/>
      </xdr:nvSpPr>
      <xdr:spPr>
        <a:xfrm>
          <a:off x="13616280" y="226080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5</xdr:row>
      <xdr:rowOff>319680</xdr:rowOff>
    </xdr:from>
    <xdr:to>
      <xdr:col>20</xdr:col>
      <xdr:colOff>798120</xdr:colOff>
      <xdr:row>6</xdr:row>
      <xdr:rowOff>209880</xdr:rowOff>
    </xdr:to>
    <xdr:sp>
      <xdr:nvSpPr>
        <xdr:cNvPr id="124" name="CustomShape 1"/>
        <xdr:cNvSpPr/>
      </xdr:nvSpPr>
      <xdr:spPr>
        <a:xfrm>
          <a:off x="13616280" y="226080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5</xdr:row>
      <xdr:rowOff>319680</xdr:rowOff>
    </xdr:from>
    <xdr:to>
      <xdr:col>20</xdr:col>
      <xdr:colOff>798120</xdr:colOff>
      <xdr:row>6</xdr:row>
      <xdr:rowOff>209880</xdr:rowOff>
    </xdr:to>
    <xdr:sp>
      <xdr:nvSpPr>
        <xdr:cNvPr id="125" name="CustomShape 1"/>
        <xdr:cNvSpPr/>
      </xdr:nvSpPr>
      <xdr:spPr>
        <a:xfrm>
          <a:off x="13616280" y="226080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5</xdr:row>
      <xdr:rowOff>319680</xdr:rowOff>
    </xdr:from>
    <xdr:to>
      <xdr:col>20</xdr:col>
      <xdr:colOff>798120</xdr:colOff>
      <xdr:row>6</xdr:row>
      <xdr:rowOff>209880</xdr:rowOff>
    </xdr:to>
    <xdr:sp>
      <xdr:nvSpPr>
        <xdr:cNvPr id="126" name="CustomShape 1"/>
        <xdr:cNvSpPr/>
      </xdr:nvSpPr>
      <xdr:spPr>
        <a:xfrm>
          <a:off x="13616280" y="226080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5</xdr:row>
      <xdr:rowOff>319680</xdr:rowOff>
    </xdr:from>
    <xdr:to>
      <xdr:col>20</xdr:col>
      <xdr:colOff>798120</xdr:colOff>
      <xdr:row>6</xdr:row>
      <xdr:rowOff>209880</xdr:rowOff>
    </xdr:to>
    <xdr:sp>
      <xdr:nvSpPr>
        <xdr:cNvPr id="127" name="CustomShape 1"/>
        <xdr:cNvSpPr/>
      </xdr:nvSpPr>
      <xdr:spPr>
        <a:xfrm>
          <a:off x="13616280" y="226080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5</xdr:row>
      <xdr:rowOff>319680</xdr:rowOff>
    </xdr:from>
    <xdr:to>
      <xdr:col>20</xdr:col>
      <xdr:colOff>798120</xdr:colOff>
      <xdr:row>6</xdr:row>
      <xdr:rowOff>209880</xdr:rowOff>
    </xdr:to>
    <xdr:sp>
      <xdr:nvSpPr>
        <xdr:cNvPr id="128" name="CustomShape 1"/>
        <xdr:cNvSpPr/>
      </xdr:nvSpPr>
      <xdr:spPr>
        <a:xfrm>
          <a:off x="13616280" y="226080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6</xdr:row>
      <xdr:rowOff>320040</xdr:rowOff>
    </xdr:from>
    <xdr:to>
      <xdr:col>20</xdr:col>
      <xdr:colOff>798120</xdr:colOff>
      <xdr:row>7</xdr:row>
      <xdr:rowOff>209880</xdr:rowOff>
    </xdr:to>
    <xdr:sp>
      <xdr:nvSpPr>
        <xdr:cNvPr id="129" name="CustomShape 1"/>
        <xdr:cNvSpPr/>
      </xdr:nvSpPr>
      <xdr:spPr>
        <a:xfrm>
          <a:off x="13616280" y="258984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6</xdr:row>
      <xdr:rowOff>320040</xdr:rowOff>
    </xdr:from>
    <xdr:to>
      <xdr:col>20</xdr:col>
      <xdr:colOff>798120</xdr:colOff>
      <xdr:row>7</xdr:row>
      <xdr:rowOff>209880</xdr:rowOff>
    </xdr:to>
    <xdr:sp>
      <xdr:nvSpPr>
        <xdr:cNvPr id="130" name="CustomShape 1"/>
        <xdr:cNvSpPr/>
      </xdr:nvSpPr>
      <xdr:spPr>
        <a:xfrm>
          <a:off x="13616280" y="258984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6</xdr:row>
      <xdr:rowOff>320040</xdr:rowOff>
    </xdr:from>
    <xdr:to>
      <xdr:col>20</xdr:col>
      <xdr:colOff>798120</xdr:colOff>
      <xdr:row>7</xdr:row>
      <xdr:rowOff>209880</xdr:rowOff>
    </xdr:to>
    <xdr:sp>
      <xdr:nvSpPr>
        <xdr:cNvPr id="131" name="CustomShape 1"/>
        <xdr:cNvSpPr/>
      </xdr:nvSpPr>
      <xdr:spPr>
        <a:xfrm>
          <a:off x="13616280" y="258984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6</xdr:row>
      <xdr:rowOff>320040</xdr:rowOff>
    </xdr:from>
    <xdr:to>
      <xdr:col>20</xdr:col>
      <xdr:colOff>798120</xdr:colOff>
      <xdr:row>7</xdr:row>
      <xdr:rowOff>209880</xdr:rowOff>
    </xdr:to>
    <xdr:sp>
      <xdr:nvSpPr>
        <xdr:cNvPr id="132" name="CustomShape 1"/>
        <xdr:cNvSpPr/>
      </xdr:nvSpPr>
      <xdr:spPr>
        <a:xfrm>
          <a:off x="13616280" y="258984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6</xdr:row>
      <xdr:rowOff>320040</xdr:rowOff>
    </xdr:from>
    <xdr:to>
      <xdr:col>20</xdr:col>
      <xdr:colOff>798120</xdr:colOff>
      <xdr:row>7</xdr:row>
      <xdr:rowOff>209880</xdr:rowOff>
    </xdr:to>
    <xdr:sp>
      <xdr:nvSpPr>
        <xdr:cNvPr id="133" name="CustomShape 1"/>
        <xdr:cNvSpPr/>
      </xdr:nvSpPr>
      <xdr:spPr>
        <a:xfrm>
          <a:off x="13616280" y="258984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6</xdr:row>
      <xdr:rowOff>320040</xdr:rowOff>
    </xdr:from>
    <xdr:to>
      <xdr:col>20</xdr:col>
      <xdr:colOff>798120</xdr:colOff>
      <xdr:row>7</xdr:row>
      <xdr:rowOff>209880</xdr:rowOff>
    </xdr:to>
    <xdr:sp>
      <xdr:nvSpPr>
        <xdr:cNvPr id="134" name="CustomShape 1"/>
        <xdr:cNvSpPr/>
      </xdr:nvSpPr>
      <xdr:spPr>
        <a:xfrm>
          <a:off x="13616280" y="258984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6</xdr:row>
      <xdr:rowOff>320040</xdr:rowOff>
    </xdr:from>
    <xdr:to>
      <xdr:col>20</xdr:col>
      <xdr:colOff>798120</xdr:colOff>
      <xdr:row>7</xdr:row>
      <xdr:rowOff>209880</xdr:rowOff>
    </xdr:to>
    <xdr:sp>
      <xdr:nvSpPr>
        <xdr:cNvPr id="135" name="CustomShape 1"/>
        <xdr:cNvSpPr/>
      </xdr:nvSpPr>
      <xdr:spPr>
        <a:xfrm>
          <a:off x="13616280" y="258984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6</xdr:row>
      <xdr:rowOff>320040</xdr:rowOff>
    </xdr:from>
    <xdr:to>
      <xdr:col>20</xdr:col>
      <xdr:colOff>798120</xdr:colOff>
      <xdr:row>7</xdr:row>
      <xdr:rowOff>209880</xdr:rowOff>
    </xdr:to>
    <xdr:sp>
      <xdr:nvSpPr>
        <xdr:cNvPr id="136" name="CustomShape 1"/>
        <xdr:cNvSpPr/>
      </xdr:nvSpPr>
      <xdr:spPr>
        <a:xfrm>
          <a:off x="13616280" y="258984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6</xdr:row>
      <xdr:rowOff>320040</xdr:rowOff>
    </xdr:from>
    <xdr:to>
      <xdr:col>20</xdr:col>
      <xdr:colOff>798120</xdr:colOff>
      <xdr:row>7</xdr:row>
      <xdr:rowOff>209880</xdr:rowOff>
    </xdr:to>
    <xdr:sp>
      <xdr:nvSpPr>
        <xdr:cNvPr id="137" name="CustomShape 1"/>
        <xdr:cNvSpPr/>
      </xdr:nvSpPr>
      <xdr:spPr>
        <a:xfrm>
          <a:off x="13616280" y="258984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6</xdr:row>
      <xdr:rowOff>320040</xdr:rowOff>
    </xdr:from>
    <xdr:to>
      <xdr:col>20</xdr:col>
      <xdr:colOff>798120</xdr:colOff>
      <xdr:row>7</xdr:row>
      <xdr:rowOff>209880</xdr:rowOff>
    </xdr:to>
    <xdr:sp>
      <xdr:nvSpPr>
        <xdr:cNvPr id="138" name="CustomShape 1"/>
        <xdr:cNvSpPr/>
      </xdr:nvSpPr>
      <xdr:spPr>
        <a:xfrm>
          <a:off x="13616280" y="258984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6</xdr:row>
      <xdr:rowOff>320040</xdr:rowOff>
    </xdr:from>
    <xdr:to>
      <xdr:col>20</xdr:col>
      <xdr:colOff>798120</xdr:colOff>
      <xdr:row>7</xdr:row>
      <xdr:rowOff>209880</xdr:rowOff>
    </xdr:to>
    <xdr:sp>
      <xdr:nvSpPr>
        <xdr:cNvPr id="139" name="CustomShape 1"/>
        <xdr:cNvSpPr/>
      </xdr:nvSpPr>
      <xdr:spPr>
        <a:xfrm>
          <a:off x="13616280" y="258984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6</xdr:row>
      <xdr:rowOff>320040</xdr:rowOff>
    </xdr:from>
    <xdr:to>
      <xdr:col>20</xdr:col>
      <xdr:colOff>798120</xdr:colOff>
      <xdr:row>7</xdr:row>
      <xdr:rowOff>209880</xdr:rowOff>
    </xdr:to>
    <xdr:sp>
      <xdr:nvSpPr>
        <xdr:cNvPr id="140" name="CustomShape 1"/>
        <xdr:cNvSpPr/>
      </xdr:nvSpPr>
      <xdr:spPr>
        <a:xfrm>
          <a:off x="13616280" y="258984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6</xdr:row>
      <xdr:rowOff>320040</xdr:rowOff>
    </xdr:from>
    <xdr:to>
      <xdr:col>20</xdr:col>
      <xdr:colOff>798120</xdr:colOff>
      <xdr:row>7</xdr:row>
      <xdr:rowOff>209880</xdr:rowOff>
    </xdr:to>
    <xdr:sp>
      <xdr:nvSpPr>
        <xdr:cNvPr id="141" name="CustomShape 1"/>
        <xdr:cNvSpPr/>
      </xdr:nvSpPr>
      <xdr:spPr>
        <a:xfrm>
          <a:off x="13616280" y="258984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6</xdr:row>
      <xdr:rowOff>320040</xdr:rowOff>
    </xdr:from>
    <xdr:to>
      <xdr:col>20</xdr:col>
      <xdr:colOff>798120</xdr:colOff>
      <xdr:row>7</xdr:row>
      <xdr:rowOff>209880</xdr:rowOff>
    </xdr:to>
    <xdr:sp>
      <xdr:nvSpPr>
        <xdr:cNvPr id="142" name="CustomShape 1"/>
        <xdr:cNvSpPr/>
      </xdr:nvSpPr>
      <xdr:spPr>
        <a:xfrm>
          <a:off x="13616280" y="258984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6</xdr:row>
      <xdr:rowOff>320040</xdr:rowOff>
    </xdr:from>
    <xdr:to>
      <xdr:col>20</xdr:col>
      <xdr:colOff>798120</xdr:colOff>
      <xdr:row>7</xdr:row>
      <xdr:rowOff>209880</xdr:rowOff>
    </xdr:to>
    <xdr:sp>
      <xdr:nvSpPr>
        <xdr:cNvPr id="143" name="CustomShape 1"/>
        <xdr:cNvSpPr/>
      </xdr:nvSpPr>
      <xdr:spPr>
        <a:xfrm>
          <a:off x="13616280" y="258984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5</xdr:row>
      <xdr:rowOff>319680</xdr:rowOff>
    </xdr:from>
    <xdr:to>
      <xdr:col>20</xdr:col>
      <xdr:colOff>798120</xdr:colOff>
      <xdr:row>6</xdr:row>
      <xdr:rowOff>209880</xdr:rowOff>
    </xdr:to>
    <xdr:sp>
      <xdr:nvSpPr>
        <xdr:cNvPr id="144" name="CustomShape 1"/>
        <xdr:cNvSpPr/>
      </xdr:nvSpPr>
      <xdr:spPr>
        <a:xfrm>
          <a:off x="13616280" y="226080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5</xdr:row>
      <xdr:rowOff>319680</xdr:rowOff>
    </xdr:from>
    <xdr:to>
      <xdr:col>20</xdr:col>
      <xdr:colOff>798120</xdr:colOff>
      <xdr:row>6</xdr:row>
      <xdr:rowOff>209880</xdr:rowOff>
    </xdr:to>
    <xdr:sp>
      <xdr:nvSpPr>
        <xdr:cNvPr id="145" name="CustomShape 1"/>
        <xdr:cNvSpPr/>
      </xdr:nvSpPr>
      <xdr:spPr>
        <a:xfrm>
          <a:off x="13616280" y="226080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5</xdr:row>
      <xdr:rowOff>319680</xdr:rowOff>
    </xdr:from>
    <xdr:to>
      <xdr:col>20</xdr:col>
      <xdr:colOff>798120</xdr:colOff>
      <xdr:row>6</xdr:row>
      <xdr:rowOff>209880</xdr:rowOff>
    </xdr:to>
    <xdr:sp>
      <xdr:nvSpPr>
        <xdr:cNvPr id="146" name="CustomShape 1"/>
        <xdr:cNvSpPr/>
      </xdr:nvSpPr>
      <xdr:spPr>
        <a:xfrm>
          <a:off x="13616280" y="226080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5</xdr:row>
      <xdr:rowOff>319680</xdr:rowOff>
    </xdr:from>
    <xdr:to>
      <xdr:col>20</xdr:col>
      <xdr:colOff>798120</xdr:colOff>
      <xdr:row>6</xdr:row>
      <xdr:rowOff>209880</xdr:rowOff>
    </xdr:to>
    <xdr:sp>
      <xdr:nvSpPr>
        <xdr:cNvPr id="147" name="CustomShape 1"/>
        <xdr:cNvSpPr/>
      </xdr:nvSpPr>
      <xdr:spPr>
        <a:xfrm>
          <a:off x="13616280" y="226080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5</xdr:row>
      <xdr:rowOff>319680</xdr:rowOff>
    </xdr:from>
    <xdr:to>
      <xdr:col>20</xdr:col>
      <xdr:colOff>798120</xdr:colOff>
      <xdr:row>6</xdr:row>
      <xdr:rowOff>209880</xdr:rowOff>
    </xdr:to>
    <xdr:sp>
      <xdr:nvSpPr>
        <xdr:cNvPr id="148" name="CustomShape 1"/>
        <xdr:cNvSpPr/>
      </xdr:nvSpPr>
      <xdr:spPr>
        <a:xfrm>
          <a:off x="13616280" y="226080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5</xdr:row>
      <xdr:rowOff>319680</xdr:rowOff>
    </xdr:from>
    <xdr:to>
      <xdr:col>20</xdr:col>
      <xdr:colOff>798120</xdr:colOff>
      <xdr:row>6</xdr:row>
      <xdr:rowOff>209880</xdr:rowOff>
    </xdr:to>
    <xdr:sp>
      <xdr:nvSpPr>
        <xdr:cNvPr id="149" name="CustomShape 1"/>
        <xdr:cNvSpPr/>
      </xdr:nvSpPr>
      <xdr:spPr>
        <a:xfrm>
          <a:off x="13616280" y="226080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5</xdr:row>
      <xdr:rowOff>319680</xdr:rowOff>
    </xdr:from>
    <xdr:to>
      <xdr:col>20</xdr:col>
      <xdr:colOff>798120</xdr:colOff>
      <xdr:row>6</xdr:row>
      <xdr:rowOff>209880</xdr:rowOff>
    </xdr:to>
    <xdr:sp>
      <xdr:nvSpPr>
        <xdr:cNvPr id="150" name="CustomShape 1"/>
        <xdr:cNvSpPr/>
      </xdr:nvSpPr>
      <xdr:spPr>
        <a:xfrm>
          <a:off x="13616280" y="226080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5</xdr:row>
      <xdr:rowOff>319680</xdr:rowOff>
    </xdr:from>
    <xdr:to>
      <xdr:col>20</xdr:col>
      <xdr:colOff>798120</xdr:colOff>
      <xdr:row>6</xdr:row>
      <xdr:rowOff>209880</xdr:rowOff>
    </xdr:to>
    <xdr:sp>
      <xdr:nvSpPr>
        <xdr:cNvPr id="151" name="CustomShape 1"/>
        <xdr:cNvSpPr/>
      </xdr:nvSpPr>
      <xdr:spPr>
        <a:xfrm>
          <a:off x="13616280" y="226080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5</xdr:row>
      <xdr:rowOff>319680</xdr:rowOff>
    </xdr:from>
    <xdr:to>
      <xdr:col>20</xdr:col>
      <xdr:colOff>798120</xdr:colOff>
      <xdr:row>6</xdr:row>
      <xdr:rowOff>209880</xdr:rowOff>
    </xdr:to>
    <xdr:sp>
      <xdr:nvSpPr>
        <xdr:cNvPr id="152" name="CustomShape 1"/>
        <xdr:cNvSpPr/>
      </xdr:nvSpPr>
      <xdr:spPr>
        <a:xfrm>
          <a:off x="13616280" y="226080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5</xdr:row>
      <xdr:rowOff>319680</xdr:rowOff>
    </xdr:from>
    <xdr:to>
      <xdr:col>20</xdr:col>
      <xdr:colOff>798120</xdr:colOff>
      <xdr:row>6</xdr:row>
      <xdr:rowOff>209880</xdr:rowOff>
    </xdr:to>
    <xdr:sp>
      <xdr:nvSpPr>
        <xdr:cNvPr id="153" name="CustomShape 1"/>
        <xdr:cNvSpPr/>
      </xdr:nvSpPr>
      <xdr:spPr>
        <a:xfrm>
          <a:off x="13616280" y="226080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5</xdr:row>
      <xdr:rowOff>319680</xdr:rowOff>
    </xdr:from>
    <xdr:to>
      <xdr:col>20</xdr:col>
      <xdr:colOff>798120</xdr:colOff>
      <xdr:row>6</xdr:row>
      <xdr:rowOff>209880</xdr:rowOff>
    </xdr:to>
    <xdr:sp>
      <xdr:nvSpPr>
        <xdr:cNvPr id="154" name="CustomShape 1"/>
        <xdr:cNvSpPr/>
      </xdr:nvSpPr>
      <xdr:spPr>
        <a:xfrm>
          <a:off x="13616280" y="226080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5</xdr:row>
      <xdr:rowOff>319680</xdr:rowOff>
    </xdr:from>
    <xdr:to>
      <xdr:col>20</xdr:col>
      <xdr:colOff>798120</xdr:colOff>
      <xdr:row>6</xdr:row>
      <xdr:rowOff>209880</xdr:rowOff>
    </xdr:to>
    <xdr:sp>
      <xdr:nvSpPr>
        <xdr:cNvPr id="155" name="CustomShape 1"/>
        <xdr:cNvSpPr/>
      </xdr:nvSpPr>
      <xdr:spPr>
        <a:xfrm>
          <a:off x="13616280" y="226080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5</xdr:row>
      <xdr:rowOff>319680</xdr:rowOff>
    </xdr:from>
    <xdr:to>
      <xdr:col>20</xdr:col>
      <xdr:colOff>798120</xdr:colOff>
      <xdr:row>6</xdr:row>
      <xdr:rowOff>209880</xdr:rowOff>
    </xdr:to>
    <xdr:sp>
      <xdr:nvSpPr>
        <xdr:cNvPr id="156" name="CustomShape 1"/>
        <xdr:cNvSpPr/>
      </xdr:nvSpPr>
      <xdr:spPr>
        <a:xfrm>
          <a:off x="13616280" y="226080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5</xdr:row>
      <xdr:rowOff>319680</xdr:rowOff>
    </xdr:from>
    <xdr:to>
      <xdr:col>20</xdr:col>
      <xdr:colOff>798120</xdr:colOff>
      <xdr:row>6</xdr:row>
      <xdr:rowOff>209880</xdr:rowOff>
    </xdr:to>
    <xdr:sp>
      <xdr:nvSpPr>
        <xdr:cNvPr id="157" name="CustomShape 1"/>
        <xdr:cNvSpPr/>
      </xdr:nvSpPr>
      <xdr:spPr>
        <a:xfrm>
          <a:off x="13616280" y="226080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5</xdr:row>
      <xdr:rowOff>319680</xdr:rowOff>
    </xdr:from>
    <xdr:to>
      <xdr:col>20</xdr:col>
      <xdr:colOff>798120</xdr:colOff>
      <xdr:row>6</xdr:row>
      <xdr:rowOff>209880</xdr:rowOff>
    </xdr:to>
    <xdr:sp>
      <xdr:nvSpPr>
        <xdr:cNvPr id="158" name="CustomShape 1"/>
        <xdr:cNvSpPr/>
      </xdr:nvSpPr>
      <xdr:spPr>
        <a:xfrm>
          <a:off x="13616280" y="226080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6</xdr:row>
      <xdr:rowOff>320040</xdr:rowOff>
    </xdr:from>
    <xdr:to>
      <xdr:col>20</xdr:col>
      <xdr:colOff>798120</xdr:colOff>
      <xdr:row>7</xdr:row>
      <xdr:rowOff>209880</xdr:rowOff>
    </xdr:to>
    <xdr:sp>
      <xdr:nvSpPr>
        <xdr:cNvPr id="159" name="CustomShape 1"/>
        <xdr:cNvSpPr/>
      </xdr:nvSpPr>
      <xdr:spPr>
        <a:xfrm>
          <a:off x="13616280" y="258984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6</xdr:row>
      <xdr:rowOff>320040</xdr:rowOff>
    </xdr:from>
    <xdr:to>
      <xdr:col>20</xdr:col>
      <xdr:colOff>798120</xdr:colOff>
      <xdr:row>7</xdr:row>
      <xdr:rowOff>209880</xdr:rowOff>
    </xdr:to>
    <xdr:sp>
      <xdr:nvSpPr>
        <xdr:cNvPr id="160" name="CustomShape 1"/>
        <xdr:cNvSpPr/>
      </xdr:nvSpPr>
      <xdr:spPr>
        <a:xfrm>
          <a:off x="13616280" y="258984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6</xdr:row>
      <xdr:rowOff>320040</xdr:rowOff>
    </xdr:from>
    <xdr:to>
      <xdr:col>20</xdr:col>
      <xdr:colOff>798120</xdr:colOff>
      <xdr:row>7</xdr:row>
      <xdr:rowOff>209880</xdr:rowOff>
    </xdr:to>
    <xdr:sp>
      <xdr:nvSpPr>
        <xdr:cNvPr id="161" name="CustomShape 1"/>
        <xdr:cNvSpPr/>
      </xdr:nvSpPr>
      <xdr:spPr>
        <a:xfrm>
          <a:off x="13616280" y="258984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6</xdr:row>
      <xdr:rowOff>320040</xdr:rowOff>
    </xdr:from>
    <xdr:to>
      <xdr:col>20</xdr:col>
      <xdr:colOff>798120</xdr:colOff>
      <xdr:row>7</xdr:row>
      <xdr:rowOff>209880</xdr:rowOff>
    </xdr:to>
    <xdr:sp>
      <xdr:nvSpPr>
        <xdr:cNvPr id="162" name="CustomShape 1"/>
        <xdr:cNvSpPr/>
      </xdr:nvSpPr>
      <xdr:spPr>
        <a:xfrm>
          <a:off x="13616280" y="258984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6</xdr:row>
      <xdr:rowOff>320040</xdr:rowOff>
    </xdr:from>
    <xdr:to>
      <xdr:col>20</xdr:col>
      <xdr:colOff>798120</xdr:colOff>
      <xdr:row>7</xdr:row>
      <xdr:rowOff>209880</xdr:rowOff>
    </xdr:to>
    <xdr:sp>
      <xdr:nvSpPr>
        <xdr:cNvPr id="163" name="CustomShape 1"/>
        <xdr:cNvSpPr/>
      </xdr:nvSpPr>
      <xdr:spPr>
        <a:xfrm>
          <a:off x="13616280" y="258984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6</xdr:row>
      <xdr:rowOff>320040</xdr:rowOff>
    </xdr:from>
    <xdr:to>
      <xdr:col>20</xdr:col>
      <xdr:colOff>798120</xdr:colOff>
      <xdr:row>7</xdr:row>
      <xdr:rowOff>209880</xdr:rowOff>
    </xdr:to>
    <xdr:sp>
      <xdr:nvSpPr>
        <xdr:cNvPr id="164" name="CustomShape 1"/>
        <xdr:cNvSpPr/>
      </xdr:nvSpPr>
      <xdr:spPr>
        <a:xfrm>
          <a:off x="13616280" y="258984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6</xdr:row>
      <xdr:rowOff>320040</xdr:rowOff>
    </xdr:from>
    <xdr:to>
      <xdr:col>20</xdr:col>
      <xdr:colOff>798120</xdr:colOff>
      <xdr:row>7</xdr:row>
      <xdr:rowOff>209880</xdr:rowOff>
    </xdr:to>
    <xdr:sp>
      <xdr:nvSpPr>
        <xdr:cNvPr id="165" name="CustomShape 1"/>
        <xdr:cNvSpPr/>
      </xdr:nvSpPr>
      <xdr:spPr>
        <a:xfrm>
          <a:off x="13616280" y="258984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6</xdr:row>
      <xdr:rowOff>320040</xdr:rowOff>
    </xdr:from>
    <xdr:to>
      <xdr:col>20</xdr:col>
      <xdr:colOff>798120</xdr:colOff>
      <xdr:row>7</xdr:row>
      <xdr:rowOff>209880</xdr:rowOff>
    </xdr:to>
    <xdr:sp>
      <xdr:nvSpPr>
        <xdr:cNvPr id="166" name="CustomShape 1"/>
        <xdr:cNvSpPr/>
      </xdr:nvSpPr>
      <xdr:spPr>
        <a:xfrm>
          <a:off x="13616280" y="258984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6</xdr:row>
      <xdr:rowOff>320040</xdr:rowOff>
    </xdr:from>
    <xdr:to>
      <xdr:col>20</xdr:col>
      <xdr:colOff>798120</xdr:colOff>
      <xdr:row>7</xdr:row>
      <xdr:rowOff>209880</xdr:rowOff>
    </xdr:to>
    <xdr:sp>
      <xdr:nvSpPr>
        <xdr:cNvPr id="167" name="CustomShape 1"/>
        <xdr:cNvSpPr/>
      </xdr:nvSpPr>
      <xdr:spPr>
        <a:xfrm>
          <a:off x="13616280" y="258984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6</xdr:row>
      <xdr:rowOff>320040</xdr:rowOff>
    </xdr:from>
    <xdr:to>
      <xdr:col>20</xdr:col>
      <xdr:colOff>798120</xdr:colOff>
      <xdr:row>7</xdr:row>
      <xdr:rowOff>209880</xdr:rowOff>
    </xdr:to>
    <xdr:sp>
      <xdr:nvSpPr>
        <xdr:cNvPr id="168" name="CustomShape 1"/>
        <xdr:cNvSpPr/>
      </xdr:nvSpPr>
      <xdr:spPr>
        <a:xfrm>
          <a:off x="13616280" y="258984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6</xdr:row>
      <xdr:rowOff>320040</xdr:rowOff>
    </xdr:from>
    <xdr:to>
      <xdr:col>20</xdr:col>
      <xdr:colOff>798120</xdr:colOff>
      <xdr:row>7</xdr:row>
      <xdr:rowOff>209880</xdr:rowOff>
    </xdr:to>
    <xdr:sp>
      <xdr:nvSpPr>
        <xdr:cNvPr id="169" name="CustomShape 1"/>
        <xdr:cNvSpPr/>
      </xdr:nvSpPr>
      <xdr:spPr>
        <a:xfrm>
          <a:off x="13616280" y="258984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6</xdr:row>
      <xdr:rowOff>320040</xdr:rowOff>
    </xdr:from>
    <xdr:to>
      <xdr:col>20</xdr:col>
      <xdr:colOff>798120</xdr:colOff>
      <xdr:row>7</xdr:row>
      <xdr:rowOff>209880</xdr:rowOff>
    </xdr:to>
    <xdr:sp>
      <xdr:nvSpPr>
        <xdr:cNvPr id="170" name="CustomShape 1"/>
        <xdr:cNvSpPr/>
      </xdr:nvSpPr>
      <xdr:spPr>
        <a:xfrm>
          <a:off x="13616280" y="258984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6</xdr:row>
      <xdr:rowOff>320040</xdr:rowOff>
    </xdr:from>
    <xdr:to>
      <xdr:col>20</xdr:col>
      <xdr:colOff>798120</xdr:colOff>
      <xdr:row>7</xdr:row>
      <xdr:rowOff>209880</xdr:rowOff>
    </xdr:to>
    <xdr:sp>
      <xdr:nvSpPr>
        <xdr:cNvPr id="171" name="CustomShape 1"/>
        <xdr:cNvSpPr/>
      </xdr:nvSpPr>
      <xdr:spPr>
        <a:xfrm>
          <a:off x="13616280" y="258984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6</xdr:row>
      <xdr:rowOff>320040</xdr:rowOff>
    </xdr:from>
    <xdr:to>
      <xdr:col>20</xdr:col>
      <xdr:colOff>798120</xdr:colOff>
      <xdr:row>7</xdr:row>
      <xdr:rowOff>209880</xdr:rowOff>
    </xdr:to>
    <xdr:sp>
      <xdr:nvSpPr>
        <xdr:cNvPr id="172" name="CustomShape 1"/>
        <xdr:cNvSpPr/>
      </xdr:nvSpPr>
      <xdr:spPr>
        <a:xfrm>
          <a:off x="13616280" y="258984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6</xdr:row>
      <xdr:rowOff>320040</xdr:rowOff>
    </xdr:from>
    <xdr:to>
      <xdr:col>20</xdr:col>
      <xdr:colOff>798120</xdr:colOff>
      <xdr:row>7</xdr:row>
      <xdr:rowOff>209880</xdr:rowOff>
    </xdr:to>
    <xdr:sp>
      <xdr:nvSpPr>
        <xdr:cNvPr id="173" name="CustomShape 1"/>
        <xdr:cNvSpPr/>
      </xdr:nvSpPr>
      <xdr:spPr>
        <a:xfrm>
          <a:off x="13616280" y="258984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7</xdr:row>
      <xdr:rowOff>320040</xdr:rowOff>
    </xdr:from>
    <xdr:to>
      <xdr:col>20</xdr:col>
      <xdr:colOff>798120</xdr:colOff>
      <xdr:row>8</xdr:row>
      <xdr:rowOff>209880</xdr:rowOff>
    </xdr:to>
    <xdr:sp>
      <xdr:nvSpPr>
        <xdr:cNvPr id="174" name="CustomShape 1"/>
        <xdr:cNvSpPr/>
      </xdr:nvSpPr>
      <xdr:spPr>
        <a:xfrm>
          <a:off x="13616280" y="291888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7</xdr:row>
      <xdr:rowOff>320040</xdr:rowOff>
    </xdr:from>
    <xdr:to>
      <xdr:col>20</xdr:col>
      <xdr:colOff>798120</xdr:colOff>
      <xdr:row>8</xdr:row>
      <xdr:rowOff>209880</xdr:rowOff>
    </xdr:to>
    <xdr:sp>
      <xdr:nvSpPr>
        <xdr:cNvPr id="175" name="CustomShape 1"/>
        <xdr:cNvSpPr/>
      </xdr:nvSpPr>
      <xdr:spPr>
        <a:xfrm>
          <a:off x="13616280" y="291888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6</xdr:col>
      <xdr:colOff>646200</xdr:colOff>
      <xdr:row>7</xdr:row>
      <xdr:rowOff>124200</xdr:rowOff>
    </xdr:from>
    <xdr:to>
      <xdr:col>7</xdr:col>
      <xdr:colOff>664920</xdr:colOff>
      <xdr:row>7</xdr:row>
      <xdr:rowOff>276120</xdr:rowOff>
    </xdr:to>
    <xdr:sp>
      <xdr:nvSpPr>
        <xdr:cNvPr id="176" name="CustomShape 1"/>
        <xdr:cNvSpPr/>
      </xdr:nvSpPr>
      <xdr:spPr>
        <a:xfrm>
          <a:off x="6914880" y="2723040"/>
          <a:ext cx="784440" cy="1519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7</xdr:row>
      <xdr:rowOff>320040</xdr:rowOff>
    </xdr:from>
    <xdr:to>
      <xdr:col>20</xdr:col>
      <xdr:colOff>798120</xdr:colOff>
      <xdr:row>8</xdr:row>
      <xdr:rowOff>209880</xdr:rowOff>
    </xdr:to>
    <xdr:sp>
      <xdr:nvSpPr>
        <xdr:cNvPr id="177" name="CustomShape 1"/>
        <xdr:cNvSpPr/>
      </xdr:nvSpPr>
      <xdr:spPr>
        <a:xfrm>
          <a:off x="13616280" y="291888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7</xdr:row>
      <xdr:rowOff>320040</xdr:rowOff>
    </xdr:from>
    <xdr:to>
      <xdr:col>20</xdr:col>
      <xdr:colOff>798120</xdr:colOff>
      <xdr:row>8</xdr:row>
      <xdr:rowOff>209880</xdr:rowOff>
    </xdr:to>
    <xdr:sp>
      <xdr:nvSpPr>
        <xdr:cNvPr id="178" name="CustomShape 1"/>
        <xdr:cNvSpPr/>
      </xdr:nvSpPr>
      <xdr:spPr>
        <a:xfrm>
          <a:off x="13616280" y="291888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6</xdr:col>
      <xdr:colOff>646200</xdr:colOff>
      <xdr:row>7</xdr:row>
      <xdr:rowOff>124200</xdr:rowOff>
    </xdr:from>
    <xdr:to>
      <xdr:col>7</xdr:col>
      <xdr:colOff>664920</xdr:colOff>
      <xdr:row>7</xdr:row>
      <xdr:rowOff>276120</xdr:rowOff>
    </xdr:to>
    <xdr:sp>
      <xdr:nvSpPr>
        <xdr:cNvPr id="179" name="CustomShape 1"/>
        <xdr:cNvSpPr/>
      </xdr:nvSpPr>
      <xdr:spPr>
        <a:xfrm>
          <a:off x="6914880" y="2723040"/>
          <a:ext cx="784440" cy="1519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7</xdr:row>
      <xdr:rowOff>320040</xdr:rowOff>
    </xdr:from>
    <xdr:to>
      <xdr:col>20</xdr:col>
      <xdr:colOff>798120</xdr:colOff>
      <xdr:row>8</xdr:row>
      <xdr:rowOff>209880</xdr:rowOff>
    </xdr:to>
    <xdr:sp>
      <xdr:nvSpPr>
        <xdr:cNvPr id="180" name="CustomShape 1"/>
        <xdr:cNvSpPr/>
      </xdr:nvSpPr>
      <xdr:spPr>
        <a:xfrm>
          <a:off x="13616280" y="291888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7</xdr:row>
      <xdr:rowOff>320040</xdr:rowOff>
    </xdr:from>
    <xdr:to>
      <xdr:col>20</xdr:col>
      <xdr:colOff>798120</xdr:colOff>
      <xdr:row>8</xdr:row>
      <xdr:rowOff>209880</xdr:rowOff>
    </xdr:to>
    <xdr:sp>
      <xdr:nvSpPr>
        <xdr:cNvPr id="181" name="CustomShape 1"/>
        <xdr:cNvSpPr/>
      </xdr:nvSpPr>
      <xdr:spPr>
        <a:xfrm>
          <a:off x="13616280" y="291888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7</xdr:row>
      <xdr:rowOff>320040</xdr:rowOff>
    </xdr:from>
    <xdr:to>
      <xdr:col>20</xdr:col>
      <xdr:colOff>798120</xdr:colOff>
      <xdr:row>8</xdr:row>
      <xdr:rowOff>209880</xdr:rowOff>
    </xdr:to>
    <xdr:sp>
      <xdr:nvSpPr>
        <xdr:cNvPr id="182" name="CustomShape 1"/>
        <xdr:cNvSpPr/>
      </xdr:nvSpPr>
      <xdr:spPr>
        <a:xfrm>
          <a:off x="13616280" y="291888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6</xdr:col>
      <xdr:colOff>646200</xdr:colOff>
      <xdr:row>7</xdr:row>
      <xdr:rowOff>124200</xdr:rowOff>
    </xdr:from>
    <xdr:to>
      <xdr:col>7</xdr:col>
      <xdr:colOff>664920</xdr:colOff>
      <xdr:row>7</xdr:row>
      <xdr:rowOff>276120</xdr:rowOff>
    </xdr:to>
    <xdr:sp>
      <xdr:nvSpPr>
        <xdr:cNvPr id="183" name="CustomShape 1"/>
        <xdr:cNvSpPr/>
      </xdr:nvSpPr>
      <xdr:spPr>
        <a:xfrm>
          <a:off x="6914880" y="2723040"/>
          <a:ext cx="784440" cy="1519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7</xdr:row>
      <xdr:rowOff>320040</xdr:rowOff>
    </xdr:from>
    <xdr:to>
      <xdr:col>20</xdr:col>
      <xdr:colOff>798120</xdr:colOff>
      <xdr:row>8</xdr:row>
      <xdr:rowOff>209880</xdr:rowOff>
    </xdr:to>
    <xdr:sp>
      <xdr:nvSpPr>
        <xdr:cNvPr id="184" name="CustomShape 1"/>
        <xdr:cNvSpPr/>
      </xdr:nvSpPr>
      <xdr:spPr>
        <a:xfrm>
          <a:off x="13616280" y="291888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7</xdr:row>
      <xdr:rowOff>320040</xdr:rowOff>
    </xdr:from>
    <xdr:to>
      <xdr:col>20</xdr:col>
      <xdr:colOff>798120</xdr:colOff>
      <xdr:row>8</xdr:row>
      <xdr:rowOff>209880</xdr:rowOff>
    </xdr:to>
    <xdr:sp>
      <xdr:nvSpPr>
        <xdr:cNvPr id="185" name="CustomShape 1"/>
        <xdr:cNvSpPr/>
      </xdr:nvSpPr>
      <xdr:spPr>
        <a:xfrm>
          <a:off x="13616280" y="291888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6</xdr:col>
      <xdr:colOff>646200</xdr:colOff>
      <xdr:row>7</xdr:row>
      <xdr:rowOff>124200</xdr:rowOff>
    </xdr:from>
    <xdr:to>
      <xdr:col>7</xdr:col>
      <xdr:colOff>664920</xdr:colOff>
      <xdr:row>7</xdr:row>
      <xdr:rowOff>276120</xdr:rowOff>
    </xdr:to>
    <xdr:sp>
      <xdr:nvSpPr>
        <xdr:cNvPr id="186" name="CustomShape 1"/>
        <xdr:cNvSpPr/>
      </xdr:nvSpPr>
      <xdr:spPr>
        <a:xfrm>
          <a:off x="6914880" y="2723040"/>
          <a:ext cx="784440" cy="1519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7</xdr:row>
      <xdr:rowOff>320040</xdr:rowOff>
    </xdr:from>
    <xdr:to>
      <xdr:col>20</xdr:col>
      <xdr:colOff>798120</xdr:colOff>
      <xdr:row>8</xdr:row>
      <xdr:rowOff>209880</xdr:rowOff>
    </xdr:to>
    <xdr:sp>
      <xdr:nvSpPr>
        <xdr:cNvPr id="187" name="CustomShape 1"/>
        <xdr:cNvSpPr/>
      </xdr:nvSpPr>
      <xdr:spPr>
        <a:xfrm>
          <a:off x="13616280" y="291888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7</xdr:row>
      <xdr:rowOff>320040</xdr:rowOff>
    </xdr:from>
    <xdr:to>
      <xdr:col>20</xdr:col>
      <xdr:colOff>798120</xdr:colOff>
      <xdr:row>8</xdr:row>
      <xdr:rowOff>209880</xdr:rowOff>
    </xdr:to>
    <xdr:sp>
      <xdr:nvSpPr>
        <xdr:cNvPr id="188" name="CustomShape 1"/>
        <xdr:cNvSpPr/>
      </xdr:nvSpPr>
      <xdr:spPr>
        <a:xfrm>
          <a:off x="13616280" y="291888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7</xdr:row>
      <xdr:rowOff>320040</xdr:rowOff>
    </xdr:from>
    <xdr:to>
      <xdr:col>20</xdr:col>
      <xdr:colOff>798120</xdr:colOff>
      <xdr:row>8</xdr:row>
      <xdr:rowOff>209880</xdr:rowOff>
    </xdr:to>
    <xdr:sp>
      <xdr:nvSpPr>
        <xdr:cNvPr id="189" name="CustomShape 1"/>
        <xdr:cNvSpPr/>
      </xdr:nvSpPr>
      <xdr:spPr>
        <a:xfrm>
          <a:off x="13616280" y="291888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6</xdr:col>
      <xdr:colOff>646200</xdr:colOff>
      <xdr:row>7</xdr:row>
      <xdr:rowOff>124200</xdr:rowOff>
    </xdr:from>
    <xdr:to>
      <xdr:col>7</xdr:col>
      <xdr:colOff>664920</xdr:colOff>
      <xdr:row>7</xdr:row>
      <xdr:rowOff>276120</xdr:rowOff>
    </xdr:to>
    <xdr:sp>
      <xdr:nvSpPr>
        <xdr:cNvPr id="190" name="CustomShape 1"/>
        <xdr:cNvSpPr/>
      </xdr:nvSpPr>
      <xdr:spPr>
        <a:xfrm>
          <a:off x="6914880" y="2723040"/>
          <a:ext cx="784440" cy="1519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7</xdr:row>
      <xdr:rowOff>320040</xdr:rowOff>
    </xdr:from>
    <xdr:to>
      <xdr:col>20</xdr:col>
      <xdr:colOff>798120</xdr:colOff>
      <xdr:row>8</xdr:row>
      <xdr:rowOff>209880</xdr:rowOff>
    </xdr:to>
    <xdr:sp>
      <xdr:nvSpPr>
        <xdr:cNvPr id="191" name="CustomShape 1"/>
        <xdr:cNvSpPr/>
      </xdr:nvSpPr>
      <xdr:spPr>
        <a:xfrm>
          <a:off x="13616280" y="291888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7</xdr:row>
      <xdr:rowOff>320040</xdr:rowOff>
    </xdr:from>
    <xdr:to>
      <xdr:col>20</xdr:col>
      <xdr:colOff>798120</xdr:colOff>
      <xdr:row>8</xdr:row>
      <xdr:rowOff>209880</xdr:rowOff>
    </xdr:to>
    <xdr:sp>
      <xdr:nvSpPr>
        <xdr:cNvPr id="192" name="CustomShape 1"/>
        <xdr:cNvSpPr/>
      </xdr:nvSpPr>
      <xdr:spPr>
        <a:xfrm>
          <a:off x="13616280" y="291888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6</xdr:col>
      <xdr:colOff>646200</xdr:colOff>
      <xdr:row>7</xdr:row>
      <xdr:rowOff>124200</xdr:rowOff>
    </xdr:from>
    <xdr:to>
      <xdr:col>7</xdr:col>
      <xdr:colOff>664920</xdr:colOff>
      <xdr:row>7</xdr:row>
      <xdr:rowOff>276120</xdr:rowOff>
    </xdr:to>
    <xdr:sp>
      <xdr:nvSpPr>
        <xdr:cNvPr id="193" name="CustomShape 1"/>
        <xdr:cNvSpPr/>
      </xdr:nvSpPr>
      <xdr:spPr>
        <a:xfrm>
          <a:off x="6914880" y="2723040"/>
          <a:ext cx="784440" cy="1519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7</xdr:row>
      <xdr:rowOff>320040</xdr:rowOff>
    </xdr:from>
    <xdr:to>
      <xdr:col>20</xdr:col>
      <xdr:colOff>798120</xdr:colOff>
      <xdr:row>8</xdr:row>
      <xdr:rowOff>209880</xdr:rowOff>
    </xdr:to>
    <xdr:sp>
      <xdr:nvSpPr>
        <xdr:cNvPr id="194" name="CustomShape 1"/>
        <xdr:cNvSpPr/>
      </xdr:nvSpPr>
      <xdr:spPr>
        <a:xfrm>
          <a:off x="13616280" y="291888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3</xdr:row>
      <xdr:rowOff>524520</xdr:rowOff>
    </xdr:from>
    <xdr:to>
      <xdr:col>20</xdr:col>
      <xdr:colOff>798120</xdr:colOff>
      <xdr:row>4</xdr:row>
      <xdr:rowOff>209880</xdr:rowOff>
    </xdr:to>
    <xdr:sp>
      <xdr:nvSpPr>
        <xdr:cNvPr id="195" name="CustomShape 1"/>
        <xdr:cNvSpPr/>
      </xdr:nvSpPr>
      <xdr:spPr>
        <a:xfrm>
          <a:off x="13616280" y="160308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3</xdr:row>
      <xdr:rowOff>524520</xdr:rowOff>
    </xdr:from>
    <xdr:to>
      <xdr:col>20</xdr:col>
      <xdr:colOff>798120</xdr:colOff>
      <xdr:row>4</xdr:row>
      <xdr:rowOff>209880</xdr:rowOff>
    </xdr:to>
    <xdr:sp>
      <xdr:nvSpPr>
        <xdr:cNvPr id="196" name="CustomShape 1"/>
        <xdr:cNvSpPr/>
      </xdr:nvSpPr>
      <xdr:spPr>
        <a:xfrm>
          <a:off x="13616280" y="160308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3</xdr:row>
      <xdr:rowOff>524520</xdr:rowOff>
    </xdr:from>
    <xdr:to>
      <xdr:col>20</xdr:col>
      <xdr:colOff>798120</xdr:colOff>
      <xdr:row>4</xdr:row>
      <xdr:rowOff>209880</xdr:rowOff>
    </xdr:to>
    <xdr:sp>
      <xdr:nvSpPr>
        <xdr:cNvPr id="197" name="CustomShape 1"/>
        <xdr:cNvSpPr/>
      </xdr:nvSpPr>
      <xdr:spPr>
        <a:xfrm>
          <a:off x="13616280" y="160308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3</xdr:row>
      <xdr:rowOff>524520</xdr:rowOff>
    </xdr:from>
    <xdr:to>
      <xdr:col>20</xdr:col>
      <xdr:colOff>798120</xdr:colOff>
      <xdr:row>4</xdr:row>
      <xdr:rowOff>209880</xdr:rowOff>
    </xdr:to>
    <xdr:sp>
      <xdr:nvSpPr>
        <xdr:cNvPr id="198" name="CustomShape 1"/>
        <xdr:cNvSpPr/>
      </xdr:nvSpPr>
      <xdr:spPr>
        <a:xfrm>
          <a:off x="13616280" y="160308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4</xdr:row>
      <xdr:rowOff>320040</xdr:rowOff>
    </xdr:from>
    <xdr:to>
      <xdr:col>20</xdr:col>
      <xdr:colOff>798120</xdr:colOff>
      <xdr:row>5</xdr:row>
      <xdr:rowOff>209880</xdr:rowOff>
    </xdr:to>
    <xdr:sp>
      <xdr:nvSpPr>
        <xdr:cNvPr id="199" name="CustomShape 1"/>
        <xdr:cNvSpPr/>
      </xdr:nvSpPr>
      <xdr:spPr>
        <a:xfrm>
          <a:off x="13616280" y="193212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4</xdr:row>
      <xdr:rowOff>320040</xdr:rowOff>
    </xdr:from>
    <xdr:to>
      <xdr:col>20</xdr:col>
      <xdr:colOff>798120</xdr:colOff>
      <xdr:row>5</xdr:row>
      <xdr:rowOff>209880</xdr:rowOff>
    </xdr:to>
    <xdr:sp>
      <xdr:nvSpPr>
        <xdr:cNvPr id="200" name="CustomShape 1"/>
        <xdr:cNvSpPr/>
      </xdr:nvSpPr>
      <xdr:spPr>
        <a:xfrm>
          <a:off x="13616280" y="193212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4</xdr:row>
      <xdr:rowOff>320040</xdr:rowOff>
    </xdr:from>
    <xdr:to>
      <xdr:col>20</xdr:col>
      <xdr:colOff>798120</xdr:colOff>
      <xdr:row>5</xdr:row>
      <xdr:rowOff>209880</xdr:rowOff>
    </xdr:to>
    <xdr:sp>
      <xdr:nvSpPr>
        <xdr:cNvPr id="201" name="CustomShape 1"/>
        <xdr:cNvSpPr/>
      </xdr:nvSpPr>
      <xdr:spPr>
        <a:xfrm>
          <a:off x="13616280" y="193212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4</xdr:row>
      <xdr:rowOff>320040</xdr:rowOff>
    </xdr:from>
    <xdr:to>
      <xdr:col>20</xdr:col>
      <xdr:colOff>798120</xdr:colOff>
      <xdr:row>5</xdr:row>
      <xdr:rowOff>209880</xdr:rowOff>
    </xdr:to>
    <xdr:sp>
      <xdr:nvSpPr>
        <xdr:cNvPr id="202" name="CustomShape 1"/>
        <xdr:cNvSpPr/>
      </xdr:nvSpPr>
      <xdr:spPr>
        <a:xfrm>
          <a:off x="13616280" y="193212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4</xdr:row>
      <xdr:rowOff>320040</xdr:rowOff>
    </xdr:from>
    <xdr:to>
      <xdr:col>20</xdr:col>
      <xdr:colOff>798120</xdr:colOff>
      <xdr:row>5</xdr:row>
      <xdr:rowOff>209880</xdr:rowOff>
    </xdr:to>
    <xdr:sp>
      <xdr:nvSpPr>
        <xdr:cNvPr id="203" name="CustomShape 1"/>
        <xdr:cNvSpPr/>
      </xdr:nvSpPr>
      <xdr:spPr>
        <a:xfrm>
          <a:off x="13616280" y="193212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4</xdr:row>
      <xdr:rowOff>320040</xdr:rowOff>
    </xdr:from>
    <xdr:to>
      <xdr:col>20</xdr:col>
      <xdr:colOff>798120</xdr:colOff>
      <xdr:row>5</xdr:row>
      <xdr:rowOff>209880</xdr:rowOff>
    </xdr:to>
    <xdr:sp>
      <xdr:nvSpPr>
        <xdr:cNvPr id="204" name="CustomShape 1"/>
        <xdr:cNvSpPr/>
      </xdr:nvSpPr>
      <xdr:spPr>
        <a:xfrm>
          <a:off x="13616280" y="193212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3</xdr:row>
      <xdr:rowOff>524520</xdr:rowOff>
    </xdr:from>
    <xdr:to>
      <xdr:col>20</xdr:col>
      <xdr:colOff>798120</xdr:colOff>
      <xdr:row>4</xdr:row>
      <xdr:rowOff>209880</xdr:rowOff>
    </xdr:to>
    <xdr:sp>
      <xdr:nvSpPr>
        <xdr:cNvPr id="205" name="CustomShape 1"/>
        <xdr:cNvSpPr/>
      </xdr:nvSpPr>
      <xdr:spPr>
        <a:xfrm>
          <a:off x="13616280" y="160308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3</xdr:row>
      <xdr:rowOff>524520</xdr:rowOff>
    </xdr:from>
    <xdr:to>
      <xdr:col>20</xdr:col>
      <xdr:colOff>798120</xdr:colOff>
      <xdr:row>4</xdr:row>
      <xdr:rowOff>209880</xdr:rowOff>
    </xdr:to>
    <xdr:sp>
      <xdr:nvSpPr>
        <xdr:cNvPr id="206" name="CustomShape 1"/>
        <xdr:cNvSpPr/>
      </xdr:nvSpPr>
      <xdr:spPr>
        <a:xfrm>
          <a:off x="13616280" y="160308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3</xdr:row>
      <xdr:rowOff>524520</xdr:rowOff>
    </xdr:from>
    <xdr:to>
      <xdr:col>20</xdr:col>
      <xdr:colOff>798120</xdr:colOff>
      <xdr:row>4</xdr:row>
      <xdr:rowOff>209880</xdr:rowOff>
    </xdr:to>
    <xdr:sp>
      <xdr:nvSpPr>
        <xdr:cNvPr id="207" name="CustomShape 1"/>
        <xdr:cNvSpPr/>
      </xdr:nvSpPr>
      <xdr:spPr>
        <a:xfrm>
          <a:off x="13616280" y="160308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4</xdr:row>
      <xdr:rowOff>320040</xdr:rowOff>
    </xdr:from>
    <xdr:to>
      <xdr:col>20</xdr:col>
      <xdr:colOff>798120</xdr:colOff>
      <xdr:row>5</xdr:row>
      <xdr:rowOff>209880</xdr:rowOff>
    </xdr:to>
    <xdr:sp>
      <xdr:nvSpPr>
        <xdr:cNvPr id="208" name="CustomShape 1"/>
        <xdr:cNvSpPr/>
      </xdr:nvSpPr>
      <xdr:spPr>
        <a:xfrm>
          <a:off x="13616280" y="193212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4</xdr:row>
      <xdr:rowOff>320040</xdr:rowOff>
    </xdr:from>
    <xdr:to>
      <xdr:col>20</xdr:col>
      <xdr:colOff>798120</xdr:colOff>
      <xdr:row>5</xdr:row>
      <xdr:rowOff>209880</xdr:rowOff>
    </xdr:to>
    <xdr:sp>
      <xdr:nvSpPr>
        <xdr:cNvPr id="209" name="CustomShape 1"/>
        <xdr:cNvSpPr/>
      </xdr:nvSpPr>
      <xdr:spPr>
        <a:xfrm>
          <a:off x="13616280" y="193212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4</xdr:row>
      <xdr:rowOff>320040</xdr:rowOff>
    </xdr:from>
    <xdr:to>
      <xdr:col>20</xdr:col>
      <xdr:colOff>798120</xdr:colOff>
      <xdr:row>5</xdr:row>
      <xdr:rowOff>209880</xdr:rowOff>
    </xdr:to>
    <xdr:sp>
      <xdr:nvSpPr>
        <xdr:cNvPr id="210" name="CustomShape 1"/>
        <xdr:cNvSpPr/>
      </xdr:nvSpPr>
      <xdr:spPr>
        <a:xfrm>
          <a:off x="13616280" y="193212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13</xdr:col>
      <xdr:colOff>93600</xdr:colOff>
      <xdr:row>43</xdr:row>
      <xdr:rowOff>153000</xdr:rowOff>
    </xdr:from>
    <xdr:to>
      <xdr:col>14</xdr:col>
      <xdr:colOff>74160</xdr:colOff>
      <xdr:row>44</xdr:row>
      <xdr:rowOff>133560</xdr:rowOff>
    </xdr:to>
    <xdr:sp>
      <xdr:nvSpPr>
        <xdr:cNvPr id="211" name="CustomShape 1"/>
        <xdr:cNvSpPr/>
      </xdr:nvSpPr>
      <xdr:spPr>
        <a:xfrm>
          <a:off x="10019880" y="14259240"/>
          <a:ext cx="847080" cy="1425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13</xdr:col>
      <xdr:colOff>93600</xdr:colOff>
      <xdr:row>43</xdr:row>
      <xdr:rowOff>153000</xdr:rowOff>
    </xdr:from>
    <xdr:to>
      <xdr:col>14</xdr:col>
      <xdr:colOff>74160</xdr:colOff>
      <xdr:row>44</xdr:row>
      <xdr:rowOff>133560</xdr:rowOff>
    </xdr:to>
    <xdr:sp>
      <xdr:nvSpPr>
        <xdr:cNvPr id="212" name="CustomShape 1"/>
        <xdr:cNvSpPr/>
      </xdr:nvSpPr>
      <xdr:spPr>
        <a:xfrm>
          <a:off x="10019880" y="14259240"/>
          <a:ext cx="847080" cy="1425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13</xdr:col>
      <xdr:colOff>93600</xdr:colOff>
      <xdr:row>43</xdr:row>
      <xdr:rowOff>153000</xdr:rowOff>
    </xdr:from>
    <xdr:to>
      <xdr:col>14</xdr:col>
      <xdr:colOff>74160</xdr:colOff>
      <xdr:row>44</xdr:row>
      <xdr:rowOff>133560</xdr:rowOff>
    </xdr:to>
    <xdr:sp>
      <xdr:nvSpPr>
        <xdr:cNvPr id="213" name="CustomShape 1"/>
        <xdr:cNvSpPr/>
      </xdr:nvSpPr>
      <xdr:spPr>
        <a:xfrm>
          <a:off x="10019880" y="14259240"/>
          <a:ext cx="847080" cy="1425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4</xdr:row>
      <xdr:rowOff>320040</xdr:rowOff>
    </xdr:from>
    <xdr:to>
      <xdr:col>20</xdr:col>
      <xdr:colOff>798120</xdr:colOff>
      <xdr:row>5</xdr:row>
      <xdr:rowOff>209880</xdr:rowOff>
    </xdr:to>
    <xdr:sp>
      <xdr:nvSpPr>
        <xdr:cNvPr id="214" name="CustomShape 1"/>
        <xdr:cNvSpPr/>
      </xdr:nvSpPr>
      <xdr:spPr>
        <a:xfrm>
          <a:off x="13616280" y="193212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4</xdr:row>
      <xdr:rowOff>320040</xdr:rowOff>
    </xdr:from>
    <xdr:to>
      <xdr:col>20</xdr:col>
      <xdr:colOff>798120</xdr:colOff>
      <xdr:row>5</xdr:row>
      <xdr:rowOff>209880</xdr:rowOff>
    </xdr:to>
    <xdr:sp>
      <xdr:nvSpPr>
        <xdr:cNvPr id="215" name="CustomShape 1"/>
        <xdr:cNvSpPr/>
      </xdr:nvSpPr>
      <xdr:spPr>
        <a:xfrm>
          <a:off x="13616280" y="193212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4</xdr:row>
      <xdr:rowOff>320040</xdr:rowOff>
    </xdr:from>
    <xdr:to>
      <xdr:col>20</xdr:col>
      <xdr:colOff>798120</xdr:colOff>
      <xdr:row>5</xdr:row>
      <xdr:rowOff>209880</xdr:rowOff>
    </xdr:to>
    <xdr:sp>
      <xdr:nvSpPr>
        <xdr:cNvPr id="216" name="CustomShape 1"/>
        <xdr:cNvSpPr/>
      </xdr:nvSpPr>
      <xdr:spPr>
        <a:xfrm>
          <a:off x="13616280" y="193212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5</xdr:row>
      <xdr:rowOff>319680</xdr:rowOff>
    </xdr:from>
    <xdr:to>
      <xdr:col>20</xdr:col>
      <xdr:colOff>798120</xdr:colOff>
      <xdr:row>6</xdr:row>
      <xdr:rowOff>209880</xdr:rowOff>
    </xdr:to>
    <xdr:sp>
      <xdr:nvSpPr>
        <xdr:cNvPr id="217" name="CustomShape 1"/>
        <xdr:cNvSpPr/>
      </xdr:nvSpPr>
      <xdr:spPr>
        <a:xfrm>
          <a:off x="13616280" y="226080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5</xdr:row>
      <xdr:rowOff>319680</xdr:rowOff>
    </xdr:from>
    <xdr:to>
      <xdr:col>20</xdr:col>
      <xdr:colOff>798120</xdr:colOff>
      <xdr:row>6</xdr:row>
      <xdr:rowOff>209880</xdr:rowOff>
    </xdr:to>
    <xdr:sp>
      <xdr:nvSpPr>
        <xdr:cNvPr id="218" name="CustomShape 1"/>
        <xdr:cNvSpPr/>
      </xdr:nvSpPr>
      <xdr:spPr>
        <a:xfrm>
          <a:off x="13616280" y="226080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5</xdr:row>
      <xdr:rowOff>319680</xdr:rowOff>
    </xdr:from>
    <xdr:to>
      <xdr:col>20</xdr:col>
      <xdr:colOff>798120</xdr:colOff>
      <xdr:row>6</xdr:row>
      <xdr:rowOff>209880</xdr:rowOff>
    </xdr:to>
    <xdr:sp>
      <xdr:nvSpPr>
        <xdr:cNvPr id="219" name="CustomShape 1"/>
        <xdr:cNvSpPr/>
      </xdr:nvSpPr>
      <xdr:spPr>
        <a:xfrm>
          <a:off x="13616280" y="226080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5</xdr:row>
      <xdr:rowOff>319680</xdr:rowOff>
    </xdr:from>
    <xdr:to>
      <xdr:col>20</xdr:col>
      <xdr:colOff>798120</xdr:colOff>
      <xdr:row>6</xdr:row>
      <xdr:rowOff>209880</xdr:rowOff>
    </xdr:to>
    <xdr:sp>
      <xdr:nvSpPr>
        <xdr:cNvPr id="220" name="CustomShape 1"/>
        <xdr:cNvSpPr/>
      </xdr:nvSpPr>
      <xdr:spPr>
        <a:xfrm>
          <a:off x="13616280" y="226080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5</xdr:row>
      <xdr:rowOff>319680</xdr:rowOff>
    </xdr:from>
    <xdr:to>
      <xdr:col>20</xdr:col>
      <xdr:colOff>798120</xdr:colOff>
      <xdr:row>6</xdr:row>
      <xdr:rowOff>209880</xdr:rowOff>
    </xdr:to>
    <xdr:sp>
      <xdr:nvSpPr>
        <xdr:cNvPr id="221" name="CustomShape 1"/>
        <xdr:cNvSpPr/>
      </xdr:nvSpPr>
      <xdr:spPr>
        <a:xfrm>
          <a:off x="13616280" y="226080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5</xdr:row>
      <xdr:rowOff>319680</xdr:rowOff>
    </xdr:from>
    <xdr:to>
      <xdr:col>20</xdr:col>
      <xdr:colOff>798120</xdr:colOff>
      <xdr:row>6</xdr:row>
      <xdr:rowOff>209880</xdr:rowOff>
    </xdr:to>
    <xdr:sp>
      <xdr:nvSpPr>
        <xdr:cNvPr id="222" name="CustomShape 1"/>
        <xdr:cNvSpPr/>
      </xdr:nvSpPr>
      <xdr:spPr>
        <a:xfrm>
          <a:off x="13616280" y="226080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6</xdr:row>
      <xdr:rowOff>320040</xdr:rowOff>
    </xdr:from>
    <xdr:to>
      <xdr:col>20</xdr:col>
      <xdr:colOff>798120</xdr:colOff>
      <xdr:row>7</xdr:row>
      <xdr:rowOff>209880</xdr:rowOff>
    </xdr:to>
    <xdr:sp>
      <xdr:nvSpPr>
        <xdr:cNvPr id="223" name="CustomShape 1"/>
        <xdr:cNvSpPr/>
      </xdr:nvSpPr>
      <xdr:spPr>
        <a:xfrm>
          <a:off x="13616280" y="258984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6</xdr:row>
      <xdr:rowOff>320040</xdr:rowOff>
    </xdr:from>
    <xdr:to>
      <xdr:col>20</xdr:col>
      <xdr:colOff>798120</xdr:colOff>
      <xdr:row>7</xdr:row>
      <xdr:rowOff>209880</xdr:rowOff>
    </xdr:to>
    <xdr:sp>
      <xdr:nvSpPr>
        <xdr:cNvPr id="224" name="CustomShape 1"/>
        <xdr:cNvSpPr/>
      </xdr:nvSpPr>
      <xdr:spPr>
        <a:xfrm>
          <a:off x="13616280" y="258984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6</xdr:row>
      <xdr:rowOff>320040</xdr:rowOff>
    </xdr:from>
    <xdr:to>
      <xdr:col>20</xdr:col>
      <xdr:colOff>798120</xdr:colOff>
      <xdr:row>7</xdr:row>
      <xdr:rowOff>209880</xdr:rowOff>
    </xdr:to>
    <xdr:sp>
      <xdr:nvSpPr>
        <xdr:cNvPr id="225" name="CustomShape 1"/>
        <xdr:cNvSpPr/>
      </xdr:nvSpPr>
      <xdr:spPr>
        <a:xfrm>
          <a:off x="13616280" y="258984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6</xdr:row>
      <xdr:rowOff>320040</xdr:rowOff>
    </xdr:from>
    <xdr:to>
      <xdr:col>20</xdr:col>
      <xdr:colOff>798120</xdr:colOff>
      <xdr:row>7</xdr:row>
      <xdr:rowOff>209880</xdr:rowOff>
    </xdr:to>
    <xdr:sp>
      <xdr:nvSpPr>
        <xdr:cNvPr id="226" name="CustomShape 1"/>
        <xdr:cNvSpPr/>
      </xdr:nvSpPr>
      <xdr:spPr>
        <a:xfrm>
          <a:off x="13616280" y="258984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6</xdr:row>
      <xdr:rowOff>320040</xdr:rowOff>
    </xdr:from>
    <xdr:to>
      <xdr:col>20</xdr:col>
      <xdr:colOff>798120</xdr:colOff>
      <xdr:row>7</xdr:row>
      <xdr:rowOff>209880</xdr:rowOff>
    </xdr:to>
    <xdr:sp>
      <xdr:nvSpPr>
        <xdr:cNvPr id="227" name="CustomShape 1"/>
        <xdr:cNvSpPr/>
      </xdr:nvSpPr>
      <xdr:spPr>
        <a:xfrm>
          <a:off x="13616280" y="258984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20</xdr:col>
      <xdr:colOff>93600</xdr:colOff>
      <xdr:row>6</xdr:row>
      <xdr:rowOff>320040</xdr:rowOff>
    </xdr:from>
    <xdr:to>
      <xdr:col>20</xdr:col>
      <xdr:colOff>798120</xdr:colOff>
      <xdr:row>7</xdr:row>
      <xdr:rowOff>209880</xdr:rowOff>
    </xdr:to>
    <xdr:sp>
      <xdr:nvSpPr>
        <xdr:cNvPr id="228" name="CustomShape 1"/>
        <xdr:cNvSpPr/>
      </xdr:nvSpPr>
      <xdr:spPr>
        <a:xfrm>
          <a:off x="13616280" y="2589840"/>
          <a:ext cx="704520" cy="21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  <xdr:twoCellAnchor editAs="oneCell">
    <xdr:from>
      <xdr:col>25</xdr:col>
      <xdr:colOff>55440</xdr:colOff>
      <xdr:row>40</xdr:row>
      <xdr:rowOff>320040</xdr:rowOff>
    </xdr:from>
    <xdr:to>
      <xdr:col>25</xdr:col>
      <xdr:colOff>578880</xdr:colOff>
      <xdr:row>41</xdr:row>
      <xdr:rowOff>86040</xdr:rowOff>
    </xdr:to>
    <xdr:sp>
      <xdr:nvSpPr>
        <xdr:cNvPr id="229" name="CustomShape 1"/>
        <xdr:cNvSpPr/>
      </xdr:nvSpPr>
      <xdr:spPr>
        <a:xfrm>
          <a:off x="16050240" y="13773600"/>
          <a:ext cx="523440" cy="950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969696"/>
              </a:solidFill>
              <a:latin typeface="Arial Black"/>
            </a:rPr>
            <a:t> </a:t>
          </a:r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5</xdr:col>
      <xdr:colOff>595440</xdr:colOff>
      <xdr:row>0</xdr:row>
      <xdr:rowOff>181440</xdr:rowOff>
    </xdr:from>
    <xdr:to>
      <xdr:col>15</xdr:col>
      <xdr:colOff>1522080</xdr:colOff>
      <xdr:row>0</xdr:row>
      <xdr:rowOff>636120</xdr:rowOff>
    </xdr:to>
    <xdr:sp>
      <xdr:nvSpPr>
        <xdr:cNvPr id="230" name="CustomShape 1"/>
        <xdr:cNvSpPr/>
      </xdr:nvSpPr>
      <xdr:spPr>
        <a:xfrm>
          <a:off x="4970880" y="181440"/>
          <a:ext cx="7052040" cy="4546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lang="lv-LV" sz="1200" strike="noStrike">
              <a:solidFill>
                <a:srgbClr val="000080"/>
              </a:solidFill>
              <a:latin typeface="Arial Black"/>
            </a:rPr>
            <a:t>LABA MEISTARS 2017</a:t>
          </a:r>
          <a:endParaRPr/>
        </a:p>
      </xdr:txBody>
    </xdr:sp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D90"/>
  <sheetViews>
    <sheetView windowProtection="true" showFormulas="false" showGridLines="true" showRowColHeaders="true" showZeros="true" rightToLeft="false" tabSelected="false" showOutlineSymbols="false" defaultGridColor="true" view="normal" topLeftCell="A3" colorId="64" zoomScale="75" zoomScaleNormal="75" zoomScalePageLayoutView="40" workbookViewId="0">
      <pane xSplit="0" ySplit="1" topLeftCell="A4" activePane="bottomLeft" state="frozen"/>
      <selection pane="topLeft" activeCell="A3" activeCellId="0" sqref="A3"/>
      <selection pane="bottomLeft" activeCell="K74" activeCellId="0" sqref="K74"/>
    </sheetView>
  </sheetViews>
  <sheetFormatPr defaultRowHeight="12.75"/>
  <cols>
    <col collapsed="false" hidden="false" max="1" min="1" style="1" width="9"/>
    <col collapsed="false" hidden="false" max="2" min="2" style="2" width="38.7040816326531"/>
    <col collapsed="false" hidden="false" max="3" min="3" style="2" width="16.4234693877551"/>
    <col collapsed="false" hidden="false" max="4" min="4" style="1" width="7"/>
    <col collapsed="false" hidden="false" max="5" min="5" style="1" width="5.85714285714286"/>
    <col collapsed="false" hidden="false" max="11" min="6" style="1" width="7.4234693877551"/>
    <col collapsed="false" hidden="false" max="12" min="12" style="1" width="9.70918367346939"/>
    <col collapsed="false" hidden="false" max="13" min="13" style="1" width="10"/>
    <col collapsed="false" hidden="false" max="14" min="14" style="1" width="11.1428571428571"/>
    <col collapsed="false" hidden="false" max="15" min="15" style="1" width="12.7091836734694"/>
    <col collapsed="false" hidden="true" max="16" min="16" style="1" width="0"/>
    <col collapsed="false" hidden="false" max="17" min="17" style="1" width="11.1428571428571"/>
    <col collapsed="false" hidden="false" max="18" min="18" style="3" width="5.42857142857143"/>
    <col collapsed="false" hidden="false" max="19" min="19" style="3" width="7.85714285714286"/>
    <col collapsed="false" hidden="false" max="20" min="20" style="3" width="10.2857142857143"/>
    <col collapsed="false" hidden="false" max="238" min="21" style="4" width="9.14285714285714"/>
    <col collapsed="false" hidden="false" max="1025" min="239" style="0" width="8.72959183673469"/>
  </cols>
  <sheetData>
    <row r="1" customFormat="false" ht="33" hidden="false" customHeight="tru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5" t="s">
        <v>0</v>
      </c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</row>
    <row r="2" customFormat="false" ht="12.75" hidden="false" customHeight="false" outlineLevel="0" collapsed="false">
      <c r="A2" s="0"/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</row>
    <row r="3" s="12" customFormat="true" ht="31.5" hidden="false" customHeight="false" outlineLevel="0" collapsed="false">
      <c r="A3" s="6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9" t="s">
        <v>15</v>
      </c>
      <c r="P3" s="10" t="s">
        <v>16</v>
      </c>
      <c r="Q3" s="11"/>
      <c r="R3" s="11"/>
      <c r="S3" s="11"/>
      <c r="T3" s="11"/>
    </row>
    <row r="4" customFormat="false" ht="23.25" hidden="false" customHeight="false" outlineLevel="0" collapsed="false">
      <c r="A4" s="13" t="n">
        <v>1</v>
      </c>
      <c r="B4" s="14" t="s">
        <v>17</v>
      </c>
      <c r="C4" s="15" t="s">
        <v>18</v>
      </c>
      <c r="D4" s="15" t="s">
        <v>19</v>
      </c>
      <c r="E4" s="16" t="n">
        <v>0</v>
      </c>
      <c r="F4" s="17" t="n">
        <v>211</v>
      </c>
      <c r="G4" s="17" t="n">
        <v>174</v>
      </c>
      <c r="H4" s="17" t="n">
        <v>181</v>
      </c>
      <c r="I4" s="17" t="n">
        <v>181</v>
      </c>
      <c r="J4" s="17" t="n">
        <v>146</v>
      </c>
      <c r="K4" s="17" t="n">
        <v>209</v>
      </c>
      <c r="L4" s="18" t="n">
        <f aca="false">SUM('Rabocij stol'!F4:K4)</f>
        <v>1102</v>
      </c>
      <c r="M4" s="18" t="n">
        <f aca="false">'Rabocij stol'!E4*(COUNT('Rabocij stol'!F4:K4))</f>
        <v>0</v>
      </c>
      <c r="N4" s="18" t="n">
        <f aca="false">SUM('Rabocij stol'!L4:M4)</f>
        <v>1102</v>
      </c>
      <c r="O4" s="19" t="n">
        <f aca="false">(AVERAGE('Rabocij stol'!F4:K4))</f>
        <v>183.666666666667</v>
      </c>
      <c r="P4" s="20"/>
      <c r="Q4" s="11"/>
      <c r="R4" s="11"/>
      <c r="S4" s="11"/>
      <c r="T4" s="11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</row>
    <row r="5" s="26" customFormat="true" ht="23.25" hidden="false" customHeight="false" outlineLevel="0" collapsed="false">
      <c r="A5" s="13" t="n">
        <v>2</v>
      </c>
      <c r="B5" s="21" t="s">
        <v>20</v>
      </c>
      <c r="C5" s="15" t="s">
        <v>18</v>
      </c>
      <c r="D5" s="15" t="s">
        <v>21</v>
      </c>
      <c r="E5" s="22" t="n">
        <v>0</v>
      </c>
      <c r="F5" s="23" t="n">
        <v>235</v>
      </c>
      <c r="G5" s="23" t="n">
        <v>189</v>
      </c>
      <c r="H5" s="23" t="n">
        <v>238</v>
      </c>
      <c r="I5" s="23" t="n">
        <v>155</v>
      </c>
      <c r="J5" s="23" t="n">
        <v>247</v>
      </c>
      <c r="K5" s="23" t="n">
        <v>209</v>
      </c>
      <c r="L5" s="18" t="n">
        <f aca="false">SUM('Rabocij stol'!F5:K5)</f>
        <v>1273</v>
      </c>
      <c r="M5" s="18" t="n">
        <f aca="false">'Rabocij stol'!E5*(COUNT('Rabocij stol'!F5:K5))</f>
        <v>0</v>
      </c>
      <c r="N5" s="18" t="n">
        <f aca="false">SUM('Rabocij stol'!L5:M5)</f>
        <v>1273</v>
      </c>
      <c r="O5" s="19" t="n">
        <f aca="false">(AVERAGE('Rabocij stol'!F5:K5))</f>
        <v>212.166666666667</v>
      </c>
      <c r="P5" s="24" t="n">
        <f aca="false">'Rabocij stol'!N4-'Rabocij stol'!N7</f>
        <v>-146</v>
      </c>
      <c r="Q5" s="25"/>
      <c r="T5" s="27"/>
    </row>
    <row r="6" customFormat="false" ht="23.25" hidden="false" customHeight="false" outlineLevel="0" collapsed="false">
      <c r="A6" s="13" t="n">
        <v>3</v>
      </c>
      <c r="B6" s="14" t="s">
        <v>22</v>
      </c>
      <c r="C6" s="15" t="s">
        <v>23</v>
      </c>
      <c r="D6" s="15" t="s">
        <v>24</v>
      </c>
      <c r="E6" s="22" t="n">
        <v>0</v>
      </c>
      <c r="F6" s="23" t="n">
        <v>116</v>
      </c>
      <c r="G6" s="23" t="n">
        <v>149</v>
      </c>
      <c r="H6" s="23" t="n">
        <v>182</v>
      </c>
      <c r="I6" s="23" t="n">
        <v>183</v>
      </c>
      <c r="J6" s="23" t="n">
        <v>223</v>
      </c>
      <c r="K6" s="23" t="n">
        <v>222</v>
      </c>
      <c r="L6" s="18" t="n">
        <f aca="false">SUM('Rabocij stol'!F6:K6)</f>
        <v>1075</v>
      </c>
      <c r="M6" s="18" t="n">
        <f aca="false">'Rabocij stol'!E6*(COUNT('Rabocij stol'!F6:K6))</f>
        <v>0</v>
      </c>
      <c r="N6" s="18" t="n">
        <f aca="false">SUM('Rabocij stol'!L6:M6)</f>
        <v>1075</v>
      </c>
      <c r="O6" s="19" t="n">
        <f aca="false">(AVERAGE('Rabocij stol'!F6:K6))</f>
        <v>179.166666666667</v>
      </c>
      <c r="P6" s="28" t="n">
        <f aca="false">'Rabocij stol'!N5-'Rabocij stol'!N7</f>
        <v>25</v>
      </c>
      <c r="Q6" s="25"/>
      <c r="R6" s="0"/>
      <c r="S6" s="0"/>
      <c r="T6" s="27"/>
    </row>
    <row r="7" customFormat="false" ht="23.25" hidden="false" customHeight="false" outlineLevel="0" collapsed="false">
      <c r="A7" s="13" t="n">
        <v>4</v>
      </c>
      <c r="B7" s="14" t="s">
        <v>25</v>
      </c>
      <c r="C7" s="15" t="s">
        <v>23</v>
      </c>
      <c r="D7" s="15" t="s">
        <v>26</v>
      </c>
      <c r="E7" s="22" t="n">
        <v>0</v>
      </c>
      <c r="F7" s="23" t="n">
        <v>213</v>
      </c>
      <c r="G7" s="23" t="n">
        <v>182</v>
      </c>
      <c r="H7" s="23" t="n">
        <v>175</v>
      </c>
      <c r="I7" s="23" t="n">
        <v>219</v>
      </c>
      <c r="J7" s="23" t="n">
        <v>235</v>
      </c>
      <c r="K7" s="23" t="n">
        <v>224</v>
      </c>
      <c r="L7" s="18" t="n">
        <f aca="false">SUM('Rabocij stol'!F7:K7)</f>
        <v>1248</v>
      </c>
      <c r="M7" s="18" t="n">
        <f aca="false">'Rabocij stol'!E7*(COUNT('Rabocij stol'!F7:K7))</f>
        <v>0</v>
      </c>
      <c r="N7" s="18" t="n">
        <f aca="false">SUM('Rabocij stol'!L7:M7)</f>
        <v>1248</v>
      </c>
      <c r="O7" s="19" t="n">
        <f aca="false">(AVERAGE('Rabocij stol'!F7:K7))</f>
        <v>208</v>
      </c>
      <c r="P7" s="28" t="n">
        <f aca="false">'Rabocij stol'!N6-'Rabocij stol'!N7</f>
        <v>-173</v>
      </c>
      <c r="Q7" s="25"/>
      <c r="R7" s="0"/>
      <c r="S7" s="0"/>
      <c r="T7" s="27"/>
    </row>
    <row r="8" customFormat="false" ht="23.25" hidden="false" customHeight="false" outlineLevel="0" collapsed="false">
      <c r="A8" s="13" t="n">
        <v>5</v>
      </c>
      <c r="B8" s="14" t="s">
        <v>27</v>
      </c>
      <c r="C8" s="15" t="s">
        <v>23</v>
      </c>
      <c r="D8" s="15" t="s">
        <v>28</v>
      </c>
      <c r="E8" s="22" t="n">
        <v>0</v>
      </c>
      <c r="F8" s="23" t="n">
        <v>232</v>
      </c>
      <c r="G8" s="23" t="n">
        <v>200</v>
      </c>
      <c r="H8" s="23" t="n">
        <v>206</v>
      </c>
      <c r="I8" s="23" t="n">
        <v>157</v>
      </c>
      <c r="J8" s="23" t="n">
        <v>155</v>
      </c>
      <c r="K8" s="23" t="n">
        <v>171</v>
      </c>
      <c r="L8" s="18" t="n">
        <f aca="false">SUM('Rabocij stol'!F8:K8)</f>
        <v>1121</v>
      </c>
      <c r="M8" s="18" t="n">
        <f aca="false">'Rabocij stol'!E8*(COUNT('Rabocij stol'!F8:K8))</f>
        <v>0</v>
      </c>
      <c r="N8" s="18" t="n">
        <f aca="false">SUM('Rabocij stol'!L8:M8)</f>
        <v>1121</v>
      </c>
      <c r="O8" s="19" t="n">
        <f aca="false">(AVERAGE('Rabocij stol'!F8:K8))</f>
        <v>186.833333333333</v>
      </c>
      <c r="P8" s="29" t="n">
        <v>0</v>
      </c>
      <c r="Q8" s="30"/>
      <c r="R8" s="0"/>
      <c r="S8" s="0"/>
      <c r="T8" s="27"/>
    </row>
    <row r="9" customFormat="false" ht="23.25" hidden="false" customHeight="false" outlineLevel="0" collapsed="false">
      <c r="A9" s="13" t="n">
        <v>6</v>
      </c>
      <c r="B9" s="14" t="s">
        <v>29</v>
      </c>
      <c r="C9" s="15" t="s">
        <v>18</v>
      </c>
      <c r="D9" s="15" t="s">
        <v>30</v>
      </c>
      <c r="E9" s="22" t="n">
        <v>0</v>
      </c>
      <c r="F9" s="23" t="n">
        <v>212</v>
      </c>
      <c r="G9" s="23" t="n">
        <v>246</v>
      </c>
      <c r="H9" s="23" t="n">
        <v>300</v>
      </c>
      <c r="I9" s="23" t="n">
        <v>181</v>
      </c>
      <c r="J9" s="23" t="n">
        <v>213</v>
      </c>
      <c r="K9" s="23" t="n">
        <v>200</v>
      </c>
      <c r="L9" s="18" t="n">
        <f aca="false">SUM('Rabocij stol'!F9:K9)</f>
        <v>1352</v>
      </c>
      <c r="M9" s="18" t="n">
        <f aca="false">'Rabocij stol'!E9*(COUNT('Rabocij stol'!F9:K9))</f>
        <v>0</v>
      </c>
      <c r="N9" s="18" t="n">
        <f aca="false">SUM('Rabocij stol'!L9:M9)</f>
        <v>1352</v>
      </c>
      <c r="O9" s="19" t="n">
        <f aca="false">(AVERAGE('Rabocij stol'!F9:K9))</f>
        <v>225.333333333333</v>
      </c>
      <c r="P9" s="31" t="n">
        <f aca="false">'Rabocij stol'!N8-'Rabocij stol'!N7</f>
        <v>-127</v>
      </c>
      <c r="Q9" s="32"/>
      <c r="R9" s="0"/>
      <c r="S9" s="0"/>
      <c r="T9" s="27"/>
    </row>
    <row r="10" customFormat="false" ht="23.25" hidden="false" customHeight="false" outlineLevel="0" collapsed="false">
      <c r="A10" s="13" t="n">
        <v>7</v>
      </c>
      <c r="B10" s="14" t="s">
        <v>31</v>
      </c>
      <c r="C10" s="15" t="s">
        <v>23</v>
      </c>
      <c r="D10" s="15" t="s">
        <v>32</v>
      </c>
      <c r="E10" s="22" t="n">
        <v>0</v>
      </c>
      <c r="F10" s="23" t="n">
        <v>168</v>
      </c>
      <c r="G10" s="23" t="n">
        <v>149</v>
      </c>
      <c r="H10" s="23" t="n">
        <v>177</v>
      </c>
      <c r="I10" s="23" t="n">
        <v>233</v>
      </c>
      <c r="J10" s="23" t="n">
        <v>255</v>
      </c>
      <c r="K10" s="23" t="n">
        <v>226</v>
      </c>
      <c r="L10" s="18" t="n">
        <f aca="false">SUM('Rabocij stol'!F10:K10)</f>
        <v>1208</v>
      </c>
      <c r="M10" s="18" t="n">
        <f aca="false">'Rabocij stol'!E10*(COUNT('Rabocij stol'!F10:K10))</f>
        <v>0</v>
      </c>
      <c r="N10" s="18" t="n">
        <f aca="false">SUM('Rabocij stol'!L10:M10)</f>
        <v>1208</v>
      </c>
      <c r="O10" s="19" t="n">
        <f aca="false">(AVERAGE('Rabocij stol'!F10:K10))</f>
        <v>201.333333333333</v>
      </c>
      <c r="P10" s="31" t="n">
        <f aca="false">'Rabocij stol'!N9-'Rabocij stol'!N7</f>
        <v>104</v>
      </c>
      <c r="Q10" s="32"/>
      <c r="R10" s="0"/>
      <c r="S10" s="0"/>
      <c r="T10" s="27"/>
    </row>
    <row r="11" customFormat="false" ht="23.25" hidden="false" customHeight="false" outlineLevel="0" collapsed="false">
      <c r="A11" s="13" t="n">
        <v>8</v>
      </c>
      <c r="B11" s="14" t="s">
        <v>33</v>
      </c>
      <c r="C11" s="15" t="s">
        <v>23</v>
      </c>
      <c r="D11" s="15" t="s">
        <v>34</v>
      </c>
      <c r="E11" s="22" t="n">
        <v>0</v>
      </c>
      <c r="F11" s="23" t="n">
        <v>179</v>
      </c>
      <c r="G11" s="23" t="n">
        <v>174</v>
      </c>
      <c r="H11" s="23" t="n">
        <v>185</v>
      </c>
      <c r="I11" s="23" t="n">
        <v>200</v>
      </c>
      <c r="J11" s="23" t="n">
        <v>169</v>
      </c>
      <c r="K11" s="23" t="n">
        <v>189</v>
      </c>
      <c r="L11" s="18" t="n">
        <f aca="false">SUM('Rabocij stol'!F11:K11)</f>
        <v>1096</v>
      </c>
      <c r="M11" s="18" t="n">
        <f aca="false">'Rabocij stol'!E11*(COUNT('Rabocij stol'!F11:K11))</f>
        <v>0</v>
      </c>
      <c r="N11" s="18" t="n">
        <f aca="false">SUM('Rabocij stol'!L11:M11)</f>
        <v>1096</v>
      </c>
      <c r="O11" s="19" t="n">
        <f aca="false">(AVERAGE('Rabocij stol'!F11:K11))</f>
        <v>182.666666666667</v>
      </c>
      <c r="P11" s="31" t="n">
        <f aca="false">'Rabocij stol'!N10-'Rabocij stol'!N7</f>
        <v>-40</v>
      </c>
      <c r="Q11" s="32"/>
      <c r="R11" s="0"/>
      <c r="S11" s="0"/>
      <c r="T11" s="27"/>
    </row>
    <row r="12" customFormat="false" ht="23.25" hidden="false" customHeight="false" outlineLevel="0" collapsed="false">
      <c r="A12" s="13" t="n">
        <v>9</v>
      </c>
      <c r="B12" s="14" t="s">
        <v>35</v>
      </c>
      <c r="C12" s="15" t="s">
        <v>23</v>
      </c>
      <c r="D12" s="15" t="s">
        <v>36</v>
      </c>
      <c r="E12" s="22" t="n">
        <v>0</v>
      </c>
      <c r="F12" s="23" t="n">
        <v>156</v>
      </c>
      <c r="G12" s="23" t="n">
        <v>137</v>
      </c>
      <c r="H12" s="23" t="n">
        <v>161</v>
      </c>
      <c r="I12" s="23" t="n">
        <v>157</v>
      </c>
      <c r="J12" s="23" t="n">
        <v>191</v>
      </c>
      <c r="K12" s="23" t="n">
        <v>164</v>
      </c>
      <c r="L12" s="18" t="n">
        <f aca="false">SUM('Rabocij stol'!F12:K12)</f>
        <v>966</v>
      </c>
      <c r="M12" s="18" t="n">
        <f aca="false">'Rabocij stol'!E12*(COUNT('Rabocij stol'!F12:K12))</f>
        <v>0</v>
      </c>
      <c r="N12" s="18" t="n">
        <f aca="false">SUM('Rabocij stol'!L12:M12)</f>
        <v>966</v>
      </c>
      <c r="O12" s="19" t="n">
        <f aca="false">(AVERAGE('Rabocij stol'!F12:K12))</f>
        <v>161</v>
      </c>
      <c r="P12" s="31" t="n">
        <f aca="false">'Rabocij stol'!N11-'Rabocij stol'!N7</f>
        <v>-152</v>
      </c>
      <c r="Q12" s="32"/>
      <c r="R12" s="0"/>
      <c r="S12" s="0"/>
      <c r="T12" s="27"/>
    </row>
    <row r="13" customFormat="false" ht="23.25" hidden="false" customHeight="false" outlineLevel="0" collapsed="false">
      <c r="A13" s="13" t="n">
        <v>10</v>
      </c>
      <c r="B13" s="14" t="s">
        <v>37</v>
      </c>
      <c r="C13" s="15" t="s">
        <v>23</v>
      </c>
      <c r="D13" s="15" t="s">
        <v>38</v>
      </c>
      <c r="E13" s="22" t="n">
        <v>0</v>
      </c>
      <c r="F13" s="23" t="n">
        <v>148</v>
      </c>
      <c r="G13" s="23" t="n">
        <v>223</v>
      </c>
      <c r="H13" s="23" t="n">
        <v>168</v>
      </c>
      <c r="I13" s="23" t="n">
        <v>184</v>
      </c>
      <c r="J13" s="23" t="n">
        <v>190</v>
      </c>
      <c r="K13" s="23" t="n">
        <v>157</v>
      </c>
      <c r="L13" s="18" t="n">
        <f aca="false">SUM('Rabocij stol'!F13:K13)</f>
        <v>1070</v>
      </c>
      <c r="M13" s="18" t="n">
        <f aca="false">'Rabocij stol'!E13*(COUNT('Rabocij stol'!F13:K13))</f>
        <v>0</v>
      </c>
      <c r="N13" s="18" t="n">
        <f aca="false">SUM('Rabocij stol'!L13:M13)</f>
        <v>1070</v>
      </c>
      <c r="O13" s="19" t="n">
        <f aca="false">(AVERAGE('Rabocij stol'!F13:K13))</f>
        <v>178.333333333333</v>
      </c>
      <c r="P13" s="31" t="n">
        <f aca="false">'Rabocij stol'!N12-'Rabocij stol'!N7</f>
        <v>-282</v>
      </c>
      <c r="Q13" s="32"/>
      <c r="R13" s="0"/>
      <c r="S13" s="0"/>
      <c r="T13" s="27"/>
    </row>
    <row r="14" customFormat="false" ht="23.25" hidden="false" customHeight="false" outlineLevel="0" collapsed="false">
      <c r="A14" s="13" t="n">
        <v>11</v>
      </c>
      <c r="B14" s="14" t="s">
        <v>39</v>
      </c>
      <c r="C14" s="15" t="s">
        <v>23</v>
      </c>
      <c r="D14" s="15" t="s">
        <v>40</v>
      </c>
      <c r="E14" s="22" t="n">
        <v>0</v>
      </c>
      <c r="F14" s="23" t="n">
        <v>148</v>
      </c>
      <c r="G14" s="23" t="n">
        <v>226</v>
      </c>
      <c r="H14" s="23" t="n">
        <v>139</v>
      </c>
      <c r="I14" s="23" t="n">
        <v>165</v>
      </c>
      <c r="J14" s="23" t="n">
        <v>144</v>
      </c>
      <c r="K14" s="23" t="n">
        <v>163</v>
      </c>
      <c r="L14" s="18" t="n">
        <f aca="false">SUM('Rabocij stol'!F14:K14)</f>
        <v>985</v>
      </c>
      <c r="M14" s="18" t="n">
        <f aca="false">'Rabocij stol'!E14*(COUNT('Rabocij stol'!F14:K14))</f>
        <v>0</v>
      </c>
      <c r="N14" s="18" t="n">
        <f aca="false">SUM('Rabocij stol'!L14:M14)</f>
        <v>985</v>
      </c>
      <c r="O14" s="19" t="n">
        <f aca="false">(AVERAGE('Rabocij stol'!F14:K14))</f>
        <v>164.166666666667</v>
      </c>
      <c r="P14" s="31"/>
      <c r="Q14" s="32"/>
      <c r="R14" s="0"/>
      <c r="S14" s="0"/>
      <c r="T14" s="27"/>
    </row>
    <row r="15" customFormat="false" ht="23.25" hidden="false" customHeight="false" outlineLevel="0" collapsed="false">
      <c r="A15" s="13" t="n">
        <v>12</v>
      </c>
      <c r="B15" s="14" t="s">
        <v>41</v>
      </c>
      <c r="C15" s="15" t="s">
        <v>18</v>
      </c>
      <c r="D15" s="15" t="s">
        <v>42</v>
      </c>
      <c r="E15" s="22" t="n">
        <v>8</v>
      </c>
      <c r="F15" s="23" t="n">
        <v>193</v>
      </c>
      <c r="G15" s="23" t="n">
        <v>217</v>
      </c>
      <c r="H15" s="23" t="n">
        <v>151</v>
      </c>
      <c r="I15" s="23" t="n">
        <v>173</v>
      </c>
      <c r="J15" s="23" t="n">
        <v>147</v>
      </c>
      <c r="K15" s="23" t="n">
        <v>193</v>
      </c>
      <c r="L15" s="18" t="n">
        <f aca="false">SUM('Rabocij stol'!F15:K15)</f>
        <v>1074</v>
      </c>
      <c r="M15" s="18" t="n">
        <f aca="false">'Rabocij stol'!E15*(COUNT('Rabocij stol'!F15:K15))</f>
        <v>48</v>
      </c>
      <c r="N15" s="18" t="n">
        <f aca="false">SUM('Rabocij stol'!L15:M15)</f>
        <v>1122</v>
      </c>
      <c r="O15" s="19" t="n">
        <f aca="false">(AVERAGE('Rabocij stol'!F15:K15))</f>
        <v>179</v>
      </c>
      <c r="P15" s="31" t="n">
        <f aca="false">'Rabocij stol'!N13-'Rabocij stol'!N7</f>
        <v>-178</v>
      </c>
      <c r="Q15" s="32"/>
      <c r="R15" s="0"/>
      <c r="S15" s="0"/>
      <c r="T15" s="27"/>
    </row>
    <row r="16" customFormat="false" ht="23.25" hidden="false" customHeight="false" outlineLevel="0" collapsed="false">
      <c r="A16" s="13" t="n">
        <v>13</v>
      </c>
      <c r="B16" s="14" t="s">
        <v>43</v>
      </c>
      <c r="C16" s="15" t="s">
        <v>23</v>
      </c>
      <c r="D16" s="15" t="s">
        <v>19</v>
      </c>
      <c r="E16" s="22" t="n">
        <v>8</v>
      </c>
      <c r="F16" s="23" t="n">
        <v>173</v>
      </c>
      <c r="G16" s="23" t="n">
        <v>145</v>
      </c>
      <c r="H16" s="23" t="n">
        <v>161</v>
      </c>
      <c r="I16" s="23" t="n">
        <v>121</v>
      </c>
      <c r="J16" s="23" t="n">
        <v>201</v>
      </c>
      <c r="K16" s="23" t="n">
        <v>171</v>
      </c>
      <c r="L16" s="18" t="n">
        <f aca="false">SUM('Rabocij stol'!F16:K16)</f>
        <v>972</v>
      </c>
      <c r="M16" s="18" t="n">
        <f aca="false">'Rabocij stol'!E16*(COUNT('Rabocij stol'!F16:K16))</f>
        <v>48</v>
      </c>
      <c r="N16" s="18" t="n">
        <f aca="false">SUM('Rabocij stol'!L16:M16)</f>
        <v>1020</v>
      </c>
      <c r="O16" s="19" t="n">
        <f aca="false">(AVERAGE('Rabocij stol'!F16:K16))</f>
        <v>162</v>
      </c>
      <c r="P16" s="31" t="n">
        <f aca="false">'Rabocij stol'!N15-'Rabocij stol'!N7</f>
        <v>-126</v>
      </c>
      <c r="Q16" s="32"/>
      <c r="R16" s="0"/>
      <c r="S16" s="0"/>
      <c r="T16" s="27"/>
    </row>
    <row r="17" customFormat="false" ht="23.25" hidden="false" customHeight="false" outlineLevel="0" collapsed="false">
      <c r="A17" s="13" t="n">
        <v>14</v>
      </c>
      <c r="B17" s="14" t="s">
        <v>44</v>
      </c>
      <c r="C17" s="15" t="s">
        <v>18</v>
      </c>
      <c r="D17" s="15" t="s">
        <v>24</v>
      </c>
      <c r="E17" s="22" t="n">
        <v>8</v>
      </c>
      <c r="F17" s="23" t="n">
        <v>136</v>
      </c>
      <c r="G17" s="23" t="n">
        <v>183</v>
      </c>
      <c r="H17" s="23" t="n">
        <v>110</v>
      </c>
      <c r="I17" s="23" t="n">
        <v>154</v>
      </c>
      <c r="J17" s="23" t="n">
        <v>183</v>
      </c>
      <c r="K17" s="23" t="n">
        <v>130</v>
      </c>
      <c r="L17" s="18" t="n">
        <f aca="false">SUM('Rabocij stol'!F17:K17)</f>
        <v>896</v>
      </c>
      <c r="M17" s="18" t="n">
        <f aca="false">'Rabocij stol'!E17*(COUNT('Rabocij stol'!F17:K17))</f>
        <v>48</v>
      </c>
      <c r="N17" s="18" t="n">
        <f aca="false">SUM('Rabocij stol'!L17:M17)</f>
        <v>944</v>
      </c>
      <c r="O17" s="19" t="n">
        <f aca="false">(AVERAGE('Rabocij stol'!F17:K17))</f>
        <v>149.333333333333</v>
      </c>
      <c r="P17" s="31" t="n">
        <f aca="false">'Rabocij stol'!N16-'Rabocij stol'!N7</f>
        <v>-228</v>
      </c>
      <c r="Q17" s="32"/>
      <c r="R17" s="0"/>
      <c r="S17" s="0"/>
      <c r="T17" s="27"/>
    </row>
    <row r="18" customFormat="false" ht="23.25" hidden="false" customHeight="false" outlineLevel="0" collapsed="false">
      <c r="A18" s="13" t="n">
        <v>15</v>
      </c>
      <c r="B18" s="14" t="s">
        <v>45</v>
      </c>
      <c r="C18" s="15" t="s">
        <v>18</v>
      </c>
      <c r="D18" s="15" t="s">
        <v>26</v>
      </c>
      <c r="E18" s="22" t="n">
        <v>0</v>
      </c>
      <c r="F18" s="23" t="n">
        <v>212</v>
      </c>
      <c r="G18" s="23" t="n">
        <v>143</v>
      </c>
      <c r="H18" s="23" t="n">
        <v>135</v>
      </c>
      <c r="I18" s="23" t="n">
        <v>168</v>
      </c>
      <c r="J18" s="23" t="n">
        <v>176</v>
      </c>
      <c r="K18" s="23" t="n">
        <v>165</v>
      </c>
      <c r="L18" s="18" t="n">
        <f aca="false">SUM('Rabocij stol'!F18:K18)</f>
        <v>999</v>
      </c>
      <c r="M18" s="18" t="n">
        <f aca="false">'Rabocij stol'!E18*(COUNT('Rabocij stol'!F18:K18))</f>
        <v>0</v>
      </c>
      <c r="N18" s="18" t="n">
        <f aca="false">SUM('Rabocij stol'!L18:M18)</f>
        <v>999</v>
      </c>
      <c r="O18" s="19" t="n">
        <f aca="false">(AVERAGE('Rabocij stol'!F18:K18))</f>
        <v>166.5</v>
      </c>
      <c r="P18" s="31" t="n">
        <f aca="false">'Rabocij stol'!N17-'Rabocij stol'!N7</f>
        <v>-304</v>
      </c>
      <c r="Q18" s="32"/>
      <c r="R18" s="0"/>
      <c r="S18" s="0"/>
      <c r="T18" s="27"/>
    </row>
    <row r="19" customFormat="false" ht="23.25" hidden="false" customHeight="false" outlineLevel="0" collapsed="false">
      <c r="A19" s="13" t="n">
        <v>16</v>
      </c>
      <c r="B19" s="14" t="s">
        <v>20</v>
      </c>
      <c r="C19" s="15" t="s">
        <v>18</v>
      </c>
      <c r="D19" s="15" t="s">
        <v>28</v>
      </c>
      <c r="E19" s="22" t="n">
        <v>0</v>
      </c>
      <c r="F19" s="23" t="n">
        <v>185</v>
      </c>
      <c r="G19" s="23" t="n">
        <v>223</v>
      </c>
      <c r="H19" s="23" t="n">
        <v>212</v>
      </c>
      <c r="I19" s="23" t="n">
        <v>224</v>
      </c>
      <c r="J19" s="23" t="n">
        <v>187</v>
      </c>
      <c r="K19" s="23" t="n">
        <v>234</v>
      </c>
      <c r="L19" s="18" t="n">
        <f aca="false">SUM('Rabocij stol'!F19:K19)</f>
        <v>1265</v>
      </c>
      <c r="M19" s="18" t="n">
        <f aca="false">'Rabocij stol'!E19*(COUNT('Rabocij stol'!F19:K19))</f>
        <v>0</v>
      </c>
      <c r="N19" s="18" t="n">
        <f aca="false">SUM('Rabocij stol'!L19:M19)</f>
        <v>1265</v>
      </c>
      <c r="O19" s="19" t="n">
        <f aca="false">(AVERAGE('Rabocij stol'!F19:K19))</f>
        <v>210.833333333333</v>
      </c>
      <c r="P19" s="31" t="n">
        <f aca="false">'Rabocij stol'!N18-'Rabocij stol'!N7</f>
        <v>-249</v>
      </c>
      <c r="Q19" s="32"/>
      <c r="R19" s="0"/>
      <c r="S19" s="0"/>
      <c r="T19" s="27"/>
    </row>
    <row r="20" customFormat="false" ht="23.25" hidden="false" customHeight="false" outlineLevel="0" collapsed="false">
      <c r="A20" s="13" t="n">
        <v>17</v>
      </c>
      <c r="B20" s="14" t="s">
        <v>17</v>
      </c>
      <c r="C20" s="15" t="s">
        <v>18</v>
      </c>
      <c r="D20" s="15" t="s">
        <v>30</v>
      </c>
      <c r="E20" s="22" t="n">
        <v>0</v>
      </c>
      <c r="F20" s="23" t="n">
        <v>177</v>
      </c>
      <c r="G20" s="23" t="n">
        <v>165</v>
      </c>
      <c r="H20" s="23" t="n">
        <v>161</v>
      </c>
      <c r="I20" s="23" t="n">
        <v>194</v>
      </c>
      <c r="J20" s="23" t="n">
        <v>216</v>
      </c>
      <c r="K20" s="23" t="n">
        <v>159</v>
      </c>
      <c r="L20" s="18" t="n">
        <f aca="false">SUM('Rabocij stol'!F20:K20)</f>
        <v>1072</v>
      </c>
      <c r="M20" s="18" t="n">
        <f aca="false">'Rabocij stol'!E20*(COUNT('Rabocij stol'!F20:K20))</f>
        <v>0</v>
      </c>
      <c r="N20" s="18" t="n">
        <f aca="false">SUM('Rabocij stol'!L20:M20)</f>
        <v>1072</v>
      </c>
      <c r="O20" s="19" t="n">
        <f aca="false">(AVERAGE('Rabocij stol'!F20:K20))</f>
        <v>178.666666666667</v>
      </c>
      <c r="P20" s="31" t="n">
        <f aca="false">'Rabocij stol'!N19-'Rabocij stol'!N7</f>
        <v>17</v>
      </c>
      <c r="Q20" s="32"/>
      <c r="R20" s="0"/>
      <c r="S20" s="0"/>
      <c r="T20" s="27"/>
    </row>
    <row r="21" customFormat="false" ht="23.25" hidden="false" customHeight="false" outlineLevel="0" collapsed="false">
      <c r="A21" s="13" t="n">
        <v>18</v>
      </c>
      <c r="B21" s="14" t="s">
        <v>46</v>
      </c>
      <c r="C21" s="15" t="s">
        <v>47</v>
      </c>
      <c r="D21" s="15" t="s">
        <v>32</v>
      </c>
      <c r="E21" s="22" t="n">
        <v>0</v>
      </c>
      <c r="F21" s="23" t="n">
        <v>176</v>
      </c>
      <c r="G21" s="23" t="n">
        <v>184</v>
      </c>
      <c r="H21" s="23" t="n">
        <v>186</v>
      </c>
      <c r="I21" s="23" t="n">
        <v>148</v>
      </c>
      <c r="J21" s="23" t="n">
        <v>131</v>
      </c>
      <c r="K21" s="23" t="n">
        <v>164</v>
      </c>
      <c r="L21" s="18" t="n">
        <f aca="false">SUM('Rabocij stol'!F21:K21)</f>
        <v>989</v>
      </c>
      <c r="M21" s="18" t="n">
        <f aca="false">'Rabocij stol'!E21*(COUNT('Rabocij stol'!F21:K21))</f>
        <v>0</v>
      </c>
      <c r="N21" s="18" t="n">
        <f aca="false">SUM('Rabocij stol'!L21:M21)</f>
        <v>989</v>
      </c>
      <c r="O21" s="19" t="n">
        <f aca="false">(AVERAGE('Rabocij stol'!F21:K21))</f>
        <v>164.833333333333</v>
      </c>
      <c r="P21" s="31" t="n">
        <f aca="false">'Rabocij stol'!N20-'Rabocij stol'!N7</f>
        <v>-176</v>
      </c>
      <c r="Q21" s="32"/>
      <c r="R21" s="0"/>
      <c r="S21" s="0"/>
      <c r="T21" s="27"/>
    </row>
    <row r="22" customFormat="false" ht="23.25" hidden="false" customHeight="false" outlineLevel="0" collapsed="false">
      <c r="A22" s="13" t="n">
        <v>19</v>
      </c>
      <c r="B22" s="14" t="s">
        <v>48</v>
      </c>
      <c r="C22" s="15" t="s">
        <v>18</v>
      </c>
      <c r="D22" s="15" t="s">
        <v>34</v>
      </c>
      <c r="E22" s="22" t="n">
        <v>0</v>
      </c>
      <c r="F22" s="23" t="n">
        <v>197</v>
      </c>
      <c r="G22" s="23" t="n">
        <v>223</v>
      </c>
      <c r="H22" s="23" t="n">
        <v>185</v>
      </c>
      <c r="I22" s="23" t="n">
        <v>193</v>
      </c>
      <c r="J22" s="23" t="n">
        <v>228</v>
      </c>
      <c r="K22" s="23" t="n">
        <v>169</v>
      </c>
      <c r="L22" s="18" t="n">
        <f aca="false">SUM('Rabocij stol'!F22:K22)</f>
        <v>1195</v>
      </c>
      <c r="M22" s="18" t="n">
        <f aca="false">'Rabocij stol'!E22*(COUNT('Rabocij stol'!F22:K22))</f>
        <v>0</v>
      </c>
      <c r="N22" s="18" t="n">
        <f aca="false">SUM('Rabocij stol'!L22:M22)</f>
        <v>1195</v>
      </c>
      <c r="O22" s="19" t="n">
        <f aca="false">(AVERAGE('Rabocij stol'!F22:K22))</f>
        <v>199.166666666667</v>
      </c>
      <c r="P22" s="31" t="n">
        <f aca="false">'Rabocij stol'!N21-'Rabocij stol'!N7</f>
        <v>-259</v>
      </c>
      <c r="Q22" s="32"/>
      <c r="R22" s="27"/>
      <c r="S22" s="27"/>
      <c r="T22" s="27"/>
    </row>
    <row r="23" customFormat="false" ht="23.25" hidden="false" customHeight="false" outlineLevel="0" collapsed="false">
      <c r="A23" s="13" t="n">
        <v>20</v>
      </c>
      <c r="B23" s="14" t="s">
        <v>49</v>
      </c>
      <c r="C23" s="15" t="s">
        <v>23</v>
      </c>
      <c r="D23" s="15" t="s">
        <v>36</v>
      </c>
      <c r="E23" s="22" t="n">
        <v>0</v>
      </c>
      <c r="F23" s="23" t="n">
        <v>136</v>
      </c>
      <c r="G23" s="23" t="n">
        <v>234</v>
      </c>
      <c r="H23" s="23" t="n">
        <v>142</v>
      </c>
      <c r="I23" s="23" t="n">
        <v>199</v>
      </c>
      <c r="J23" s="23" t="n">
        <v>154</v>
      </c>
      <c r="K23" s="23" t="n">
        <v>168</v>
      </c>
      <c r="L23" s="18" t="n">
        <f aca="false">SUM('Rabocij stol'!F23:K23)</f>
        <v>1033</v>
      </c>
      <c r="M23" s="18" t="n">
        <f aca="false">'Rabocij stol'!E23*(COUNT('Rabocij stol'!F23:K23))</f>
        <v>0</v>
      </c>
      <c r="N23" s="18" t="n">
        <f aca="false">SUM('Rabocij stol'!L23:M23)</f>
        <v>1033</v>
      </c>
      <c r="O23" s="19" t="n">
        <f aca="false">(AVERAGE('Rabocij stol'!F23:K23))</f>
        <v>172.166666666667</v>
      </c>
      <c r="P23" s="31" t="n">
        <f aca="false">'Rabocij stol'!N22-'Rabocij stol'!N7</f>
        <v>-53</v>
      </c>
      <c r="Q23" s="32"/>
      <c r="R23" s="27"/>
      <c r="S23" s="27"/>
      <c r="T23" s="27"/>
    </row>
    <row r="24" customFormat="false" ht="23.25" hidden="false" customHeight="false" outlineLevel="0" collapsed="false">
      <c r="A24" s="13" t="n">
        <v>21</v>
      </c>
      <c r="B24" s="14" t="s">
        <v>35</v>
      </c>
      <c r="C24" s="15" t="s">
        <v>23</v>
      </c>
      <c r="D24" s="15" t="s">
        <v>38</v>
      </c>
      <c r="E24" s="22" t="n">
        <v>0</v>
      </c>
      <c r="F24" s="33" t="n">
        <v>136</v>
      </c>
      <c r="G24" s="33" t="n">
        <v>140</v>
      </c>
      <c r="H24" s="33" t="n">
        <v>128</v>
      </c>
      <c r="I24" s="33" t="n">
        <v>162</v>
      </c>
      <c r="J24" s="33" t="n">
        <v>179</v>
      </c>
      <c r="K24" s="33" t="n">
        <v>200</v>
      </c>
      <c r="L24" s="18" t="n">
        <f aca="false">SUM('Rabocij stol'!F24:K24)</f>
        <v>945</v>
      </c>
      <c r="M24" s="18" t="n">
        <f aca="false">'Rabocij stol'!E24*(COUNT('Rabocij stol'!F24:K24))</f>
        <v>0</v>
      </c>
      <c r="N24" s="18" t="n">
        <f aca="false">SUM('Rabocij stol'!L24:M24)</f>
        <v>945</v>
      </c>
      <c r="O24" s="19" t="n">
        <f aca="false">(AVERAGE('Rabocij stol'!F24:K24))</f>
        <v>157.5</v>
      </c>
      <c r="P24" s="31" t="n">
        <f aca="false">'Rabocij stol'!N23-'Rabocij stol'!N7</f>
        <v>-215</v>
      </c>
      <c r="Q24" s="32"/>
      <c r="R24" s="27"/>
      <c r="S24" s="27"/>
      <c r="T24" s="27"/>
    </row>
    <row r="25" customFormat="false" ht="23.25" hidden="false" customHeight="false" outlineLevel="0" collapsed="false">
      <c r="A25" s="13" t="n">
        <v>22</v>
      </c>
      <c r="B25" s="14" t="s">
        <v>50</v>
      </c>
      <c r="C25" s="15" t="s">
        <v>23</v>
      </c>
      <c r="D25" s="15" t="s">
        <v>19</v>
      </c>
      <c r="E25" s="33" t="n">
        <v>8</v>
      </c>
      <c r="F25" s="33" t="n">
        <v>140</v>
      </c>
      <c r="G25" s="33" t="n">
        <v>139</v>
      </c>
      <c r="H25" s="33" t="n">
        <v>135</v>
      </c>
      <c r="I25" s="33" t="n">
        <v>137</v>
      </c>
      <c r="J25" s="33" t="n">
        <v>103</v>
      </c>
      <c r="K25" s="33" t="n">
        <v>185</v>
      </c>
      <c r="L25" s="18" t="n">
        <f aca="false">SUM('Rabocij stol'!F25:K25)</f>
        <v>839</v>
      </c>
      <c r="M25" s="18" t="n">
        <f aca="false">'Rabocij stol'!E25*(COUNT('Rabocij stol'!F25:K25))</f>
        <v>48</v>
      </c>
      <c r="N25" s="18" t="n">
        <f aca="false">SUM('Rabocij stol'!L25:M25)</f>
        <v>887</v>
      </c>
      <c r="O25" s="19" t="n">
        <f aca="false">(AVERAGE('Rabocij stol'!F25:K25))</f>
        <v>139.833333333333</v>
      </c>
      <c r="P25" s="31" t="n">
        <f aca="false">'Rabocij stol'!N24-'Rabocij stol'!N7</f>
        <v>-303</v>
      </c>
      <c r="Q25" s="32"/>
      <c r="R25" s="27"/>
      <c r="S25" s="27"/>
      <c r="T25" s="27"/>
    </row>
    <row r="26" customFormat="false" ht="23.25" hidden="false" customHeight="false" outlineLevel="0" collapsed="false">
      <c r="A26" s="13" t="n">
        <v>23</v>
      </c>
      <c r="B26" s="14" t="s">
        <v>49</v>
      </c>
      <c r="C26" s="15" t="s">
        <v>23</v>
      </c>
      <c r="D26" s="15" t="s">
        <v>21</v>
      </c>
      <c r="E26" s="33" t="n">
        <v>0</v>
      </c>
      <c r="F26" s="33" t="n">
        <v>173</v>
      </c>
      <c r="G26" s="33" t="n">
        <v>149</v>
      </c>
      <c r="H26" s="33" t="n">
        <v>209</v>
      </c>
      <c r="I26" s="33" t="n">
        <v>171</v>
      </c>
      <c r="J26" s="33" t="n">
        <v>213</v>
      </c>
      <c r="K26" s="33" t="n">
        <v>243</v>
      </c>
      <c r="L26" s="18" t="n">
        <f aca="false">SUM('Rabocij stol'!F26:K26)</f>
        <v>1158</v>
      </c>
      <c r="M26" s="18" t="n">
        <f aca="false">'Rabocij stol'!E26*(COUNT('Rabocij stol'!F26:K26))</f>
        <v>0</v>
      </c>
      <c r="N26" s="18" t="n">
        <f aca="false">SUM('Rabocij stol'!L26:M26)</f>
        <v>1158</v>
      </c>
      <c r="O26" s="19" t="n">
        <f aca="false">(AVERAGE('Rabocij stol'!F26:K26))</f>
        <v>193</v>
      </c>
      <c r="P26" s="31" t="n">
        <f aca="false">'Rabocij stol'!N25-'Rabocij stol'!N7</f>
        <v>-361</v>
      </c>
      <c r="Q26" s="32"/>
      <c r="R26" s="27"/>
      <c r="S26" s="27"/>
      <c r="T26" s="27"/>
    </row>
    <row r="27" customFormat="false" ht="23.25" hidden="false" customHeight="false" outlineLevel="0" collapsed="false">
      <c r="A27" s="13" t="n">
        <v>24</v>
      </c>
      <c r="B27" s="14" t="s">
        <v>17</v>
      </c>
      <c r="C27" s="15" t="s">
        <v>18</v>
      </c>
      <c r="D27" s="15" t="s">
        <v>24</v>
      </c>
      <c r="E27" s="33" t="n">
        <v>0</v>
      </c>
      <c r="F27" s="33" t="n">
        <v>189</v>
      </c>
      <c r="G27" s="33" t="n">
        <v>226</v>
      </c>
      <c r="H27" s="33" t="n">
        <v>191</v>
      </c>
      <c r="I27" s="33" t="n">
        <v>197</v>
      </c>
      <c r="J27" s="33" t="n">
        <v>206</v>
      </c>
      <c r="K27" s="33" t="n">
        <v>219</v>
      </c>
      <c r="L27" s="18" t="n">
        <f aca="false">SUM('Rabocij stol'!F27:K27)</f>
        <v>1228</v>
      </c>
      <c r="M27" s="18" t="n">
        <f aca="false">'Rabocij stol'!E27*(COUNT('Rabocij stol'!F27:K27))</f>
        <v>0</v>
      </c>
      <c r="N27" s="18" t="n">
        <f aca="false">SUM('Rabocij stol'!L27:M27)</f>
        <v>1228</v>
      </c>
      <c r="O27" s="19" t="n">
        <f aca="false">(AVERAGE('Rabocij stol'!F27:K27))</f>
        <v>204.666666666667</v>
      </c>
      <c r="P27" s="31" t="n">
        <f aca="false">'Rabocij stol'!N26-'Rabocij stol'!N7</f>
        <v>-90</v>
      </c>
      <c r="Q27" s="32"/>
      <c r="R27" s="27"/>
      <c r="S27" s="27"/>
      <c r="T27" s="27"/>
    </row>
    <row r="28" customFormat="false" ht="23.25" hidden="false" customHeight="false" outlineLevel="0" collapsed="false">
      <c r="A28" s="13" t="n">
        <v>25</v>
      </c>
      <c r="B28" s="14" t="s">
        <v>45</v>
      </c>
      <c r="C28" s="15" t="s">
        <v>18</v>
      </c>
      <c r="D28" s="15" t="s">
        <v>26</v>
      </c>
      <c r="E28" s="33" t="n">
        <v>0</v>
      </c>
      <c r="F28" s="33" t="n">
        <v>143</v>
      </c>
      <c r="G28" s="33" t="n">
        <v>175</v>
      </c>
      <c r="H28" s="33" t="n">
        <v>182</v>
      </c>
      <c r="I28" s="33" t="n">
        <v>140</v>
      </c>
      <c r="J28" s="33" t="n">
        <v>201</v>
      </c>
      <c r="K28" s="33" t="n">
        <v>142</v>
      </c>
      <c r="L28" s="18" t="n">
        <f aca="false">SUM('Rabocij stol'!F28:K28)</f>
        <v>983</v>
      </c>
      <c r="M28" s="18" t="n">
        <f aca="false">'Rabocij stol'!E28*(COUNT('Rabocij stol'!F28:K28))</f>
        <v>0</v>
      </c>
      <c r="N28" s="18" t="n">
        <f aca="false">SUM('Rabocij stol'!L28:M28)</f>
        <v>983</v>
      </c>
      <c r="O28" s="19" t="n">
        <f aca="false">(AVERAGE('Rabocij stol'!F28:K28))</f>
        <v>163.833333333333</v>
      </c>
      <c r="P28" s="31" t="n">
        <f aca="false">'Rabocij stol'!N27-'Rabocij stol'!N7</f>
        <v>-20</v>
      </c>
      <c r="Q28" s="32"/>
      <c r="R28" s="27"/>
      <c r="S28" s="27"/>
      <c r="T28" s="27"/>
    </row>
    <row r="29" customFormat="false" ht="23.25" hidden="false" customHeight="false" outlineLevel="0" collapsed="false">
      <c r="A29" s="13" t="n">
        <v>26</v>
      </c>
      <c r="B29" s="14" t="s">
        <v>51</v>
      </c>
      <c r="C29" s="15" t="s">
        <v>18</v>
      </c>
      <c r="D29" s="15" t="s">
        <v>28</v>
      </c>
      <c r="E29" s="33" t="n">
        <v>0</v>
      </c>
      <c r="F29" s="33" t="n">
        <v>162</v>
      </c>
      <c r="G29" s="33" t="n">
        <v>159</v>
      </c>
      <c r="H29" s="33" t="n">
        <v>184</v>
      </c>
      <c r="I29" s="33" t="n">
        <v>213</v>
      </c>
      <c r="J29" s="33" t="n">
        <v>225</v>
      </c>
      <c r="K29" s="33" t="n">
        <v>177</v>
      </c>
      <c r="L29" s="18" t="n">
        <f aca="false">SUM('Rabocij stol'!F29:K29)</f>
        <v>1120</v>
      </c>
      <c r="M29" s="18" t="n">
        <f aca="false">'Rabocij stol'!E29*(COUNT('Rabocij stol'!F29:K29))</f>
        <v>0</v>
      </c>
      <c r="N29" s="18" t="n">
        <f aca="false">SUM('Rabocij stol'!L29:M29)</f>
        <v>1120</v>
      </c>
      <c r="O29" s="19" t="n">
        <f aca="false">(AVERAGE('Rabocij stol'!F29:K29))</f>
        <v>186.666666666667</v>
      </c>
      <c r="P29" s="31" t="n">
        <f aca="false">'Rabocij stol'!N28-'Rabocij stol'!N7</f>
        <v>-265</v>
      </c>
      <c r="Q29" s="32"/>
      <c r="R29" s="27"/>
      <c r="S29" s="27"/>
      <c r="T29" s="27"/>
    </row>
    <row r="30" customFormat="false" ht="23.25" hidden="false" customHeight="false" outlineLevel="0" collapsed="false">
      <c r="A30" s="13" t="n">
        <v>27</v>
      </c>
      <c r="B30" s="14" t="s">
        <v>35</v>
      </c>
      <c r="C30" s="15" t="s">
        <v>23</v>
      </c>
      <c r="D30" s="15" t="s">
        <v>30</v>
      </c>
      <c r="E30" s="33" t="n">
        <v>0</v>
      </c>
      <c r="F30" s="33" t="n">
        <v>173</v>
      </c>
      <c r="G30" s="33" t="n">
        <v>164</v>
      </c>
      <c r="H30" s="33" t="n">
        <v>156</v>
      </c>
      <c r="I30" s="33" t="n">
        <v>180</v>
      </c>
      <c r="J30" s="33" t="n">
        <v>144</v>
      </c>
      <c r="K30" s="33" t="n">
        <v>135</v>
      </c>
      <c r="L30" s="18" t="n">
        <f aca="false">SUM('Rabocij stol'!F30:K30)</f>
        <v>952</v>
      </c>
      <c r="M30" s="18" t="n">
        <f aca="false">'Rabocij stol'!E30*(COUNT('Rabocij stol'!F30:K30))</f>
        <v>0</v>
      </c>
      <c r="N30" s="18" t="n">
        <f aca="false">SUM('Rabocij stol'!L30:M30)</f>
        <v>952</v>
      </c>
      <c r="O30" s="19" t="n">
        <f aca="false">(AVERAGE('Rabocij stol'!F30:K30))</f>
        <v>158.666666666667</v>
      </c>
      <c r="P30" s="31" t="n">
        <f aca="false">'Rabocij stol'!N29-'Rabocij stol'!N7</f>
        <v>-128</v>
      </c>
      <c r="Q30" s="32"/>
      <c r="R30" s="27"/>
      <c r="S30" s="27"/>
      <c r="T30" s="27"/>
    </row>
    <row r="31" customFormat="false" ht="23.25" hidden="false" customHeight="false" outlineLevel="0" collapsed="false">
      <c r="A31" s="13" t="n">
        <v>28</v>
      </c>
      <c r="B31" s="14" t="s">
        <v>52</v>
      </c>
      <c r="C31" s="15" t="s">
        <v>23</v>
      </c>
      <c r="D31" s="15" t="s">
        <v>32</v>
      </c>
      <c r="E31" s="33" t="n">
        <v>0</v>
      </c>
      <c r="F31" s="33" t="n">
        <v>171</v>
      </c>
      <c r="G31" s="33" t="n">
        <v>145</v>
      </c>
      <c r="H31" s="33" t="n">
        <v>166</v>
      </c>
      <c r="I31" s="33" t="n">
        <v>162</v>
      </c>
      <c r="J31" s="33" t="n">
        <v>219</v>
      </c>
      <c r="K31" s="33" t="n">
        <v>187</v>
      </c>
      <c r="L31" s="18" t="n">
        <f aca="false">SUM('Rabocij stol'!F31:K31)</f>
        <v>1050</v>
      </c>
      <c r="M31" s="18" t="n">
        <f aca="false">'Rabocij stol'!E31*(COUNT('Rabocij stol'!F31:K31))</f>
        <v>0</v>
      </c>
      <c r="N31" s="18" t="n">
        <f aca="false">SUM('Rabocij stol'!L31:M31)</f>
        <v>1050</v>
      </c>
      <c r="O31" s="19" t="n">
        <f aca="false">(AVERAGE('Rabocij stol'!F31:K31))</f>
        <v>175</v>
      </c>
      <c r="P31" s="31" t="n">
        <f aca="false">'Rabocij stol'!N30-'Rabocij stol'!N7</f>
        <v>-296</v>
      </c>
      <c r="Q31" s="32"/>
      <c r="R31" s="27"/>
      <c r="S31" s="27"/>
      <c r="T31" s="27"/>
    </row>
    <row r="32" customFormat="false" ht="23.25" hidden="false" customHeight="false" outlineLevel="0" collapsed="false">
      <c r="A32" s="13" t="n">
        <v>29</v>
      </c>
      <c r="B32" s="14" t="s">
        <v>53</v>
      </c>
      <c r="C32" s="15" t="s">
        <v>54</v>
      </c>
      <c r="D32" s="15" t="s">
        <v>34</v>
      </c>
      <c r="E32" s="33" t="n">
        <v>0</v>
      </c>
      <c r="F32" s="33" t="n">
        <v>207</v>
      </c>
      <c r="G32" s="33" t="n">
        <v>187</v>
      </c>
      <c r="H32" s="33" t="n">
        <v>224</v>
      </c>
      <c r="I32" s="33" t="n">
        <v>226</v>
      </c>
      <c r="J32" s="33" t="n">
        <v>213</v>
      </c>
      <c r="K32" s="33" t="n">
        <v>186</v>
      </c>
      <c r="L32" s="18" t="n">
        <f aca="false">SUM('Rabocij stol'!F32:K32)</f>
        <v>1243</v>
      </c>
      <c r="M32" s="18" t="n">
        <f aca="false">'Rabocij stol'!E32*(COUNT('Rabocij stol'!F32:K32))</f>
        <v>0</v>
      </c>
      <c r="N32" s="18" t="n">
        <f aca="false">SUM('Rabocij stol'!L32:M32)</f>
        <v>1243</v>
      </c>
      <c r="O32" s="19" t="n">
        <f aca="false">(AVERAGE('Rabocij stol'!F32:K32))</f>
        <v>207.166666666667</v>
      </c>
      <c r="P32" s="31" t="n">
        <f aca="false">'Rabocij stol'!N31-'Rabocij stol'!N7</f>
        <v>-198</v>
      </c>
      <c r="Q32" s="32"/>
      <c r="R32" s="27"/>
      <c r="S32" s="27"/>
      <c r="T32" s="27"/>
    </row>
    <row r="33" customFormat="false" ht="23.25" hidden="false" customHeight="false" outlineLevel="0" collapsed="false">
      <c r="A33" s="13" t="n">
        <v>30</v>
      </c>
      <c r="B33" s="14" t="s">
        <v>55</v>
      </c>
      <c r="C33" s="15" t="s">
        <v>54</v>
      </c>
      <c r="D33" s="15" t="s">
        <v>36</v>
      </c>
      <c r="E33" s="33" t="n">
        <v>0</v>
      </c>
      <c r="F33" s="33" t="n">
        <v>154</v>
      </c>
      <c r="G33" s="33" t="n">
        <v>230</v>
      </c>
      <c r="H33" s="33" t="n">
        <v>169</v>
      </c>
      <c r="I33" s="33" t="n">
        <v>151</v>
      </c>
      <c r="J33" s="33" t="n">
        <v>162</v>
      </c>
      <c r="K33" s="33" t="n">
        <v>147</v>
      </c>
      <c r="L33" s="18" t="n">
        <f aca="false">SUM('Rabocij stol'!F33:K33)</f>
        <v>1013</v>
      </c>
      <c r="M33" s="18" t="n">
        <f aca="false">'Rabocij stol'!E33*(COUNT('Rabocij stol'!F33:K33))</f>
        <v>0</v>
      </c>
      <c r="N33" s="18" t="n">
        <f aca="false">SUM('Rabocij stol'!L33:M33)</f>
        <v>1013</v>
      </c>
      <c r="O33" s="19" t="n">
        <f aca="false">(AVERAGE('Rabocij stol'!F33:K33))</f>
        <v>168.833333333333</v>
      </c>
      <c r="P33" s="31" t="n">
        <f aca="false">'Rabocij stol'!N32-'Rabocij stol'!N7</f>
        <v>-5</v>
      </c>
      <c r="Q33" s="32"/>
      <c r="R33" s="27"/>
      <c r="S33" s="27"/>
      <c r="T33" s="27"/>
    </row>
    <row r="34" customFormat="false" ht="23.25" hidden="false" customHeight="false" outlineLevel="0" collapsed="false">
      <c r="A34" s="13" t="n">
        <v>31</v>
      </c>
      <c r="B34" s="14" t="s">
        <v>56</v>
      </c>
      <c r="C34" s="15" t="s">
        <v>23</v>
      </c>
      <c r="D34" s="15" t="s">
        <v>38</v>
      </c>
      <c r="E34" s="33" t="n">
        <v>0</v>
      </c>
      <c r="F34" s="33" t="n">
        <v>191</v>
      </c>
      <c r="G34" s="33" t="n">
        <v>173</v>
      </c>
      <c r="H34" s="33" t="n">
        <v>201</v>
      </c>
      <c r="I34" s="33" t="n">
        <v>148</v>
      </c>
      <c r="J34" s="33" t="n">
        <v>204</v>
      </c>
      <c r="K34" s="33" t="n">
        <v>207</v>
      </c>
      <c r="L34" s="18" t="n">
        <f aca="false">SUM('Rabocij stol'!F34:K34)</f>
        <v>1124</v>
      </c>
      <c r="M34" s="18" t="n">
        <f aca="false">'Rabocij stol'!E34*(COUNT('Rabocij stol'!F34:K34))</f>
        <v>0</v>
      </c>
      <c r="N34" s="18" t="n">
        <f aca="false">SUM('Rabocij stol'!L34:M34)</f>
        <v>1124</v>
      </c>
      <c r="O34" s="19" t="n">
        <f aca="false">(AVERAGE('Rabocij stol'!F34:K34))</f>
        <v>187.333333333333</v>
      </c>
      <c r="P34" s="31" t="n">
        <f aca="false">'Rabocij stol'!N33-'Rabocij stol'!N7</f>
        <v>-235</v>
      </c>
      <c r="Q34" s="32"/>
      <c r="R34" s="27"/>
      <c r="S34" s="27"/>
      <c r="T34" s="27"/>
    </row>
    <row r="35" customFormat="false" ht="23.25" hidden="false" customHeight="false" outlineLevel="0" collapsed="false">
      <c r="A35" s="13" t="n">
        <v>32</v>
      </c>
      <c r="B35" s="14" t="s">
        <v>22</v>
      </c>
      <c r="C35" s="15" t="s">
        <v>23</v>
      </c>
      <c r="D35" s="15" t="s">
        <v>40</v>
      </c>
      <c r="E35" s="33" t="n">
        <v>0</v>
      </c>
      <c r="F35" s="33" t="n">
        <v>173</v>
      </c>
      <c r="G35" s="33" t="n">
        <v>128</v>
      </c>
      <c r="H35" s="33" t="n">
        <v>212</v>
      </c>
      <c r="I35" s="33" t="n">
        <v>154</v>
      </c>
      <c r="J35" s="33" t="n">
        <v>179</v>
      </c>
      <c r="K35" s="33" t="n">
        <v>170</v>
      </c>
      <c r="L35" s="18" t="n">
        <f aca="false">SUM('Rabocij stol'!F35:K35)</f>
        <v>1016</v>
      </c>
      <c r="M35" s="18" t="n">
        <f aca="false">'Rabocij stol'!E35*(COUNT('Rabocij stol'!F35:K35))</f>
        <v>0</v>
      </c>
      <c r="N35" s="18" t="n">
        <f aca="false">SUM('Rabocij stol'!L35:M35)</f>
        <v>1016</v>
      </c>
      <c r="O35" s="19" t="n">
        <f aca="false">(AVERAGE('Rabocij stol'!F35:K35))</f>
        <v>169.333333333333</v>
      </c>
      <c r="P35" s="31" t="n">
        <f aca="false">'Rabocij stol'!N34-'Rabocij stol'!N7</f>
        <v>-124</v>
      </c>
      <c r="Q35" s="32"/>
      <c r="R35" s="27"/>
      <c r="S35" s="27"/>
      <c r="T35" s="27"/>
    </row>
    <row r="36" customFormat="false" ht="23.25" hidden="false" customHeight="false" outlineLevel="0" collapsed="false">
      <c r="A36" s="13" t="n">
        <v>33</v>
      </c>
      <c r="B36" s="14" t="s">
        <v>48</v>
      </c>
      <c r="C36" s="15" t="s">
        <v>18</v>
      </c>
      <c r="D36" s="15" t="s">
        <v>42</v>
      </c>
      <c r="E36" s="33" t="n">
        <v>0</v>
      </c>
      <c r="F36" s="33" t="n">
        <v>242</v>
      </c>
      <c r="G36" s="33" t="n">
        <v>228</v>
      </c>
      <c r="H36" s="33" t="n">
        <v>175</v>
      </c>
      <c r="I36" s="33" t="n">
        <v>244</v>
      </c>
      <c r="J36" s="33" t="n">
        <v>223</v>
      </c>
      <c r="K36" s="33" t="n">
        <v>200</v>
      </c>
      <c r="L36" s="18" t="n">
        <f aca="false">SUM('Rabocij stol'!F36:K36)</f>
        <v>1312</v>
      </c>
      <c r="M36" s="18" t="n">
        <f aca="false">'Rabocij stol'!E36*(COUNT('Rabocij stol'!F36:K36))</f>
        <v>0</v>
      </c>
      <c r="N36" s="18" t="n">
        <f aca="false">SUM('Rabocij stol'!L36:M36)</f>
        <v>1312</v>
      </c>
      <c r="O36" s="19" t="n">
        <f aca="false">(AVERAGE('Rabocij stol'!F36:K36))</f>
        <v>218.666666666667</v>
      </c>
      <c r="P36" s="31" t="n">
        <f aca="false">'Rabocij stol'!N35-'Rabocij stol'!N7</f>
        <v>-232</v>
      </c>
      <c r="Q36" s="32"/>
      <c r="R36" s="27"/>
      <c r="S36" s="27"/>
      <c r="T36" s="27"/>
    </row>
    <row r="37" customFormat="false" ht="23.25" hidden="false" customHeight="false" outlineLevel="0" collapsed="false">
      <c r="A37" s="13" t="n">
        <v>34</v>
      </c>
      <c r="B37" s="14" t="s">
        <v>56</v>
      </c>
      <c r="C37" s="15" t="s">
        <v>23</v>
      </c>
      <c r="D37" s="15" t="s">
        <v>57</v>
      </c>
      <c r="E37" s="33" t="n">
        <v>0</v>
      </c>
      <c r="F37" s="33" t="n">
        <v>197</v>
      </c>
      <c r="G37" s="33" t="n">
        <v>119</v>
      </c>
      <c r="H37" s="33" t="n">
        <v>120</v>
      </c>
      <c r="I37" s="33" t="n">
        <v>223</v>
      </c>
      <c r="J37" s="33" t="n">
        <v>207</v>
      </c>
      <c r="K37" s="33" t="n">
        <v>122</v>
      </c>
      <c r="L37" s="18" t="n">
        <f aca="false">SUM('Rabocij stol'!F37:K37)</f>
        <v>988</v>
      </c>
      <c r="M37" s="18" t="n">
        <f aca="false">'Rabocij stol'!E37*(COUNT('Rabocij stol'!F37:K37))</f>
        <v>0</v>
      </c>
      <c r="N37" s="18" t="n">
        <f aca="false">SUM('Rabocij stol'!L37:M37)</f>
        <v>988</v>
      </c>
      <c r="O37" s="19" t="n">
        <f aca="false">(AVERAGE('Rabocij stol'!F37:K37))</f>
        <v>164.666666666667</v>
      </c>
      <c r="P37" s="31" t="n">
        <f aca="false">'Rabocij stol'!N36-'Rabocij stol'!N7</f>
        <v>64</v>
      </c>
      <c r="Q37" s="32"/>
      <c r="R37" s="27"/>
      <c r="S37" s="27"/>
      <c r="T37" s="27"/>
    </row>
    <row r="38" customFormat="false" ht="23.25" hidden="false" customHeight="false" outlineLevel="0" collapsed="false">
      <c r="A38" s="13" t="n">
        <v>35</v>
      </c>
      <c r="B38" s="14" t="s">
        <v>52</v>
      </c>
      <c r="C38" s="15" t="s">
        <v>23</v>
      </c>
      <c r="D38" s="15" t="s">
        <v>58</v>
      </c>
      <c r="E38" s="33" t="n">
        <v>0</v>
      </c>
      <c r="F38" s="33" t="n">
        <v>172</v>
      </c>
      <c r="G38" s="33" t="n">
        <v>204</v>
      </c>
      <c r="H38" s="33" t="n">
        <v>212</v>
      </c>
      <c r="I38" s="33" t="n">
        <v>225</v>
      </c>
      <c r="J38" s="33" t="n">
        <v>145</v>
      </c>
      <c r="K38" s="33" t="n">
        <v>207</v>
      </c>
      <c r="L38" s="18" t="n">
        <f aca="false">SUM('Rabocij stol'!F38:K38)</f>
        <v>1165</v>
      </c>
      <c r="M38" s="18" t="n">
        <f aca="false">'Rabocij stol'!E38*(COUNT('Rabocij stol'!F38:K38))</f>
        <v>0</v>
      </c>
      <c r="N38" s="18" t="n">
        <f aca="false">SUM('Rabocij stol'!L38:M38)</f>
        <v>1165</v>
      </c>
      <c r="O38" s="19" t="n">
        <f aca="false">(AVERAGE('Rabocij stol'!F38:K38))</f>
        <v>194.166666666667</v>
      </c>
      <c r="P38" s="31" t="n">
        <f aca="false">'Rabocij stol'!N37-'Rabocij stol'!N7</f>
        <v>-260</v>
      </c>
      <c r="Q38" s="32"/>
      <c r="R38" s="27"/>
      <c r="S38" s="27"/>
      <c r="T38" s="27"/>
    </row>
    <row r="39" customFormat="false" ht="23.25" hidden="false" customHeight="false" outlineLevel="0" collapsed="false">
      <c r="A39" s="13" t="n">
        <v>36</v>
      </c>
      <c r="B39" s="14" t="s">
        <v>49</v>
      </c>
      <c r="C39" s="15" t="s">
        <v>23</v>
      </c>
      <c r="D39" s="15" t="s">
        <v>19</v>
      </c>
      <c r="E39" s="33" t="n">
        <v>0</v>
      </c>
      <c r="F39" s="33" t="n">
        <v>140</v>
      </c>
      <c r="G39" s="33" t="n">
        <v>181</v>
      </c>
      <c r="H39" s="33" t="n">
        <v>144</v>
      </c>
      <c r="I39" s="33" t="n">
        <v>155</v>
      </c>
      <c r="J39" s="33" t="n">
        <v>156</v>
      </c>
      <c r="K39" s="33" t="n">
        <v>170</v>
      </c>
      <c r="L39" s="18" t="n">
        <f aca="false">SUM('Rabocij stol'!F39:K39)</f>
        <v>946</v>
      </c>
      <c r="M39" s="18" t="n">
        <f aca="false">'Rabocij stol'!E39*(COUNT('Rabocij stol'!F39:K39))</f>
        <v>0</v>
      </c>
      <c r="N39" s="18" t="n">
        <f aca="false">SUM('Rabocij stol'!L39:M39)</f>
        <v>946</v>
      </c>
      <c r="O39" s="19" t="n">
        <f aca="false">(AVERAGE('Rabocij stol'!F39:K39))</f>
        <v>157.666666666667</v>
      </c>
      <c r="P39" s="31" t="n">
        <f aca="false">'Rabocij stol'!N38-'Rabocij stol'!N7</f>
        <v>-83</v>
      </c>
      <c r="Q39" s="32"/>
      <c r="R39" s="27"/>
      <c r="S39" s="27"/>
      <c r="T39" s="27"/>
    </row>
    <row r="40" customFormat="false" ht="23.25" hidden="false" customHeight="false" outlineLevel="0" collapsed="false">
      <c r="A40" s="13" t="n">
        <v>37</v>
      </c>
      <c r="B40" s="14" t="s">
        <v>17</v>
      </c>
      <c r="C40" s="15" t="s">
        <v>18</v>
      </c>
      <c r="D40" s="15" t="s">
        <v>21</v>
      </c>
      <c r="E40" s="33" t="n">
        <v>0</v>
      </c>
      <c r="F40" s="33" t="n">
        <v>171</v>
      </c>
      <c r="G40" s="33" t="n">
        <v>199</v>
      </c>
      <c r="H40" s="33" t="n">
        <v>206</v>
      </c>
      <c r="I40" s="33" t="n">
        <v>148</v>
      </c>
      <c r="J40" s="33" t="n">
        <v>221</v>
      </c>
      <c r="K40" s="33" t="n">
        <v>222</v>
      </c>
      <c r="L40" s="18" t="n">
        <f aca="false">SUM('Rabocij stol'!F40:K40)</f>
        <v>1167</v>
      </c>
      <c r="M40" s="18" t="n">
        <f aca="false">'Rabocij stol'!E40*(COUNT('Rabocij stol'!F40:K40))</f>
        <v>0</v>
      </c>
      <c r="N40" s="18" t="n">
        <f aca="false">SUM('Rabocij stol'!L40:M40)</f>
        <v>1167</v>
      </c>
      <c r="O40" s="19" t="n">
        <f aca="false">(AVERAGE('Rabocij stol'!F40:K40))</f>
        <v>194.5</v>
      </c>
      <c r="P40" s="31" t="n">
        <f aca="false">'Rabocij stol'!N39-'Rabocij stol'!N7</f>
        <v>-302</v>
      </c>
      <c r="Q40" s="32"/>
      <c r="R40" s="27"/>
      <c r="S40" s="27"/>
      <c r="T40" s="27"/>
    </row>
    <row r="41" customFormat="false" ht="23.25" hidden="false" customHeight="false" outlineLevel="0" collapsed="false">
      <c r="A41" s="13" t="n">
        <v>38</v>
      </c>
      <c r="B41" s="14" t="s">
        <v>51</v>
      </c>
      <c r="C41" s="15" t="s">
        <v>18</v>
      </c>
      <c r="D41" s="15" t="s">
        <v>24</v>
      </c>
      <c r="E41" s="33" t="n">
        <v>0</v>
      </c>
      <c r="F41" s="33" t="n">
        <v>142</v>
      </c>
      <c r="G41" s="33" t="n">
        <v>181</v>
      </c>
      <c r="H41" s="33" t="n">
        <v>157</v>
      </c>
      <c r="I41" s="33" t="n">
        <v>176</v>
      </c>
      <c r="J41" s="33" t="n">
        <v>146</v>
      </c>
      <c r="K41" s="33" t="n">
        <v>161</v>
      </c>
      <c r="L41" s="18" t="n">
        <f aca="false">SUM('Rabocij stol'!F41:K41)</f>
        <v>963</v>
      </c>
      <c r="M41" s="18" t="n">
        <f aca="false">'Rabocij stol'!E41*(COUNT('Rabocij stol'!F41:K41))</f>
        <v>0</v>
      </c>
      <c r="N41" s="18" t="n">
        <f aca="false">SUM('Rabocij stol'!L41:M41)</f>
        <v>963</v>
      </c>
      <c r="O41" s="19" t="n">
        <f aca="false">(AVERAGE('Rabocij stol'!F41:K41))</f>
        <v>160.5</v>
      </c>
      <c r="P41" s="31" t="n">
        <f aca="false">'Rabocij stol'!N40-'Rabocij stol'!N7</f>
        <v>-81</v>
      </c>
      <c r="Q41" s="32"/>
      <c r="R41" s="27"/>
      <c r="S41" s="27"/>
      <c r="T41" s="27"/>
    </row>
    <row r="42" customFormat="false" ht="23.25" hidden="false" customHeight="false" outlineLevel="0" collapsed="false">
      <c r="A42" s="13" t="n">
        <v>39</v>
      </c>
      <c r="B42" s="14" t="s">
        <v>59</v>
      </c>
      <c r="C42" s="15" t="s">
        <v>18</v>
      </c>
      <c r="D42" s="15" t="s">
        <v>26</v>
      </c>
      <c r="E42" s="33" t="n">
        <v>8</v>
      </c>
      <c r="F42" s="33" t="n">
        <v>193</v>
      </c>
      <c r="G42" s="33" t="n">
        <v>159</v>
      </c>
      <c r="H42" s="33" t="n">
        <v>122</v>
      </c>
      <c r="I42" s="33" t="n">
        <v>131</v>
      </c>
      <c r="J42" s="33" t="n">
        <v>192</v>
      </c>
      <c r="K42" s="33" t="n">
        <v>188</v>
      </c>
      <c r="L42" s="18" t="n">
        <f aca="false">SUM('Rabocij stol'!F42:K42)</f>
        <v>985</v>
      </c>
      <c r="M42" s="18" t="n">
        <f aca="false">'Rabocij stol'!E42*(COUNT('Rabocij stol'!F42:K42))</f>
        <v>48</v>
      </c>
      <c r="N42" s="18" t="n">
        <f aca="false">SUM('Rabocij stol'!L42:M42)</f>
        <v>1033</v>
      </c>
      <c r="O42" s="19" t="n">
        <f aca="false">(AVERAGE('Rabocij stol'!F42:K42))</f>
        <v>164.166666666667</v>
      </c>
      <c r="P42" s="31" t="n">
        <f aca="false">'Rabocij stol'!N41-'Rabocij stol'!N7</f>
        <v>-285</v>
      </c>
      <c r="Q42" s="32"/>
      <c r="R42" s="27"/>
      <c r="S42" s="27"/>
      <c r="T42" s="27"/>
    </row>
    <row r="43" customFormat="false" ht="23.25" hidden="false" customHeight="false" outlineLevel="0" collapsed="false">
      <c r="A43" s="13" t="n">
        <v>40</v>
      </c>
      <c r="B43" s="14" t="s">
        <v>60</v>
      </c>
      <c r="C43" s="15" t="s">
        <v>18</v>
      </c>
      <c r="D43" s="15" t="s">
        <v>30</v>
      </c>
      <c r="E43" s="33" t="n">
        <v>0</v>
      </c>
      <c r="F43" s="33" t="n">
        <v>216</v>
      </c>
      <c r="G43" s="33" t="n">
        <v>270</v>
      </c>
      <c r="H43" s="33" t="n">
        <v>240</v>
      </c>
      <c r="I43" s="33" t="n">
        <v>191</v>
      </c>
      <c r="J43" s="33" t="n">
        <v>277</v>
      </c>
      <c r="K43" s="33" t="n">
        <v>256</v>
      </c>
      <c r="L43" s="18" t="n">
        <f aca="false">SUM('Rabocij stol'!F43:K43)</f>
        <v>1450</v>
      </c>
      <c r="M43" s="18" t="n">
        <f aca="false">'Rabocij stol'!E43*(COUNT('Rabocij stol'!F43:K43))</f>
        <v>0</v>
      </c>
      <c r="N43" s="18" t="n">
        <f aca="false">SUM('Rabocij stol'!L43:M43)</f>
        <v>1450</v>
      </c>
      <c r="O43" s="19" t="n">
        <f aca="false">(AVERAGE('Rabocij stol'!F43:K43))</f>
        <v>241.666666666667</v>
      </c>
      <c r="P43" s="31" t="n">
        <f aca="false">'Rabocij stol'!N42-'Rabocij stol'!N7</f>
        <v>-215</v>
      </c>
      <c r="Q43" s="32"/>
      <c r="R43" s="27"/>
      <c r="S43" s="27"/>
      <c r="T43" s="27"/>
    </row>
    <row r="44" customFormat="false" ht="23.25" hidden="false" customHeight="false" outlineLevel="0" collapsed="false">
      <c r="A44" s="13" t="n">
        <v>41</v>
      </c>
      <c r="B44" s="14" t="s">
        <v>61</v>
      </c>
      <c r="C44" s="15" t="s">
        <v>23</v>
      </c>
      <c r="D44" s="15" t="s">
        <v>32</v>
      </c>
      <c r="E44" s="33" t="n">
        <v>8</v>
      </c>
      <c r="F44" s="33" t="n">
        <v>186</v>
      </c>
      <c r="G44" s="33" t="n">
        <v>163</v>
      </c>
      <c r="H44" s="33" t="n">
        <v>215</v>
      </c>
      <c r="I44" s="33" t="n">
        <v>209</v>
      </c>
      <c r="J44" s="33" t="n">
        <v>192</v>
      </c>
      <c r="K44" s="33" t="n">
        <v>175</v>
      </c>
      <c r="L44" s="18" t="n">
        <f aca="false">SUM('Rabocij stol'!F44:K44)</f>
        <v>1140</v>
      </c>
      <c r="M44" s="18" t="n">
        <f aca="false">'Rabocij stol'!E44*(COUNT('Rabocij stol'!F44:K44))</f>
        <v>48</v>
      </c>
      <c r="N44" s="18" t="n">
        <f aca="false">SUM('Rabocij stol'!L44:M44)</f>
        <v>1188</v>
      </c>
      <c r="O44" s="19" t="n">
        <f aca="false">(AVERAGE('Rabocij stol'!F44:K44))</f>
        <v>190</v>
      </c>
      <c r="P44" s="31" t="n">
        <f aca="false">'Rabocij stol'!N43-'Rabocij stol'!N7</f>
        <v>202</v>
      </c>
      <c r="Q44" s="32"/>
      <c r="R44" s="27"/>
      <c r="S44" s="27"/>
      <c r="T44" s="27"/>
    </row>
    <row r="45" customFormat="false" ht="23.25" hidden="false" customHeight="false" outlineLevel="0" collapsed="false">
      <c r="A45" s="13" t="n">
        <v>42</v>
      </c>
      <c r="B45" s="14" t="s">
        <v>62</v>
      </c>
      <c r="C45" s="15" t="s">
        <v>18</v>
      </c>
      <c r="D45" s="15" t="s">
        <v>34</v>
      </c>
      <c r="E45" s="33" t="n">
        <v>0</v>
      </c>
      <c r="F45" s="33" t="n">
        <v>201</v>
      </c>
      <c r="G45" s="33" t="n">
        <v>167</v>
      </c>
      <c r="H45" s="33" t="n">
        <v>169</v>
      </c>
      <c r="I45" s="33" t="n">
        <v>244</v>
      </c>
      <c r="J45" s="33" t="n">
        <v>169</v>
      </c>
      <c r="K45" s="33" t="n">
        <v>214</v>
      </c>
      <c r="L45" s="18" t="n">
        <f aca="false">SUM('Rabocij stol'!F45:K45)</f>
        <v>1164</v>
      </c>
      <c r="M45" s="18" t="n">
        <f aca="false">'Rabocij stol'!E45*(COUNT('Rabocij stol'!F45:K45))</f>
        <v>0</v>
      </c>
      <c r="N45" s="18" t="n">
        <f aca="false">SUM('Rabocij stol'!L45:M45)</f>
        <v>1164</v>
      </c>
      <c r="O45" s="19" t="n">
        <f aca="false">(AVERAGE('Rabocij stol'!F45:K45))</f>
        <v>194</v>
      </c>
      <c r="P45" s="31" t="n">
        <f aca="false">'Rabocij stol'!N44-'Rabocij stol'!N7</f>
        <v>-60</v>
      </c>
      <c r="Q45" s="32"/>
      <c r="R45" s="27"/>
      <c r="S45" s="27"/>
      <c r="T45" s="27"/>
    </row>
    <row r="46" customFormat="false" ht="23.25" hidden="false" customHeight="false" outlineLevel="0" collapsed="false">
      <c r="A46" s="13" t="n">
        <v>43</v>
      </c>
      <c r="B46" s="14" t="s">
        <v>63</v>
      </c>
      <c r="C46" s="15" t="s">
        <v>18</v>
      </c>
      <c r="D46" s="15" t="s">
        <v>36</v>
      </c>
      <c r="E46" s="33" t="n">
        <v>0</v>
      </c>
      <c r="F46" s="33" t="n">
        <v>181</v>
      </c>
      <c r="G46" s="33" t="n">
        <v>162</v>
      </c>
      <c r="H46" s="33" t="n">
        <v>148</v>
      </c>
      <c r="I46" s="33" t="n">
        <v>126</v>
      </c>
      <c r="J46" s="33" t="n">
        <v>168</v>
      </c>
      <c r="K46" s="33" t="n">
        <v>146</v>
      </c>
      <c r="L46" s="18" t="n">
        <f aca="false">SUM('Rabocij stol'!F46:K46)</f>
        <v>931</v>
      </c>
      <c r="M46" s="18" t="n">
        <f aca="false">'Rabocij stol'!E46*(COUNT('Rabocij stol'!F46:K46))</f>
        <v>0</v>
      </c>
      <c r="N46" s="18" t="n">
        <f aca="false">SUM('Rabocij stol'!L46:M46)</f>
        <v>931</v>
      </c>
      <c r="O46" s="19" t="n">
        <f aca="false">(AVERAGE('Rabocij stol'!F46:K46))</f>
        <v>155.166666666667</v>
      </c>
      <c r="P46" s="31" t="n">
        <f aca="false">'Rabocij stol'!N45-'Rabocij stol'!N7</f>
        <v>-84</v>
      </c>
      <c r="Q46" s="32"/>
      <c r="R46" s="27"/>
      <c r="S46" s="27"/>
      <c r="T46" s="27"/>
    </row>
    <row r="47" customFormat="false" ht="23.25" hidden="false" customHeight="false" outlineLevel="0" collapsed="false">
      <c r="A47" s="13" t="n">
        <v>44</v>
      </c>
      <c r="B47" s="14" t="s">
        <v>64</v>
      </c>
      <c r="C47" s="15" t="s">
        <v>47</v>
      </c>
      <c r="D47" s="15" t="s">
        <v>38</v>
      </c>
      <c r="E47" s="33" t="n">
        <v>0</v>
      </c>
      <c r="F47" s="33" t="n">
        <v>155</v>
      </c>
      <c r="G47" s="33" t="n">
        <v>176</v>
      </c>
      <c r="H47" s="33" t="n">
        <v>187</v>
      </c>
      <c r="I47" s="33" t="n">
        <v>187</v>
      </c>
      <c r="J47" s="33" t="n">
        <v>162</v>
      </c>
      <c r="K47" s="33" t="n">
        <v>158</v>
      </c>
      <c r="L47" s="18" t="n">
        <f aca="false">SUM('Rabocij stol'!F47:K47)</f>
        <v>1025</v>
      </c>
      <c r="M47" s="18" t="n">
        <f aca="false">'Rabocij stol'!E47*(COUNT('Rabocij stol'!F47:K47))</f>
        <v>0</v>
      </c>
      <c r="N47" s="18" t="n">
        <f aca="false">SUM('Rabocij stol'!L47:M47)</f>
        <v>1025</v>
      </c>
      <c r="O47" s="19" t="n">
        <f aca="false">(AVERAGE('Rabocij stol'!F47:K47))</f>
        <v>170.833333333333</v>
      </c>
      <c r="P47" s="31" t="n">
        <f aca="false">'Rabocij stol'!N46-'Rabocij stol'!N7</f>
        <v>-317</v>
      </c>
      <c r="Q47" s="32"/>
      <c r="R47" s="27"/>
      <c r="S47" s="27"/>
      <c r="T47" s="27"/>
    </row>
    <row r="48" customFormat="false" ht="23.25" hidden="false" customHeight="false" outlineLevel="0" collapsed="false">
      <c r="A48" s="13" t="n">
        <v>45</v>
      </c>
      <c r="B48" s="14" t="s">
        <v>65</v>
      </c>
      <c r="C48" s="15" t="s">
        <v>54</v>
      </c>
      <c r="D48" s="15" t="s">
        <v>40</v>
      </c>
      <c r="E48" s="33" t="n">
        <v>0</v>
      </c>
      <c r="F48" s="33" t="n">
        <v>205</v>
      </c>
      <c r="G48" s="33" t="n">
        <v>259</v>
      </c>
      <c r="H48" s="33" t="n">
        <v>178</v>
      </c>
      <c r="I48" s="33" t="n">
        <v>172</v>
      </c>
      <c r="J48" s="33" t="n">
        <v>230</v>
      </c>
      <c r="K48" s="33" t="n">
        <v>201</v>
      </c>
      <c r="L48" s="18" t="n">
        <f aca="false">SUM('Rabocij stol'!F48:K48)</f>
        <v>1245</v>
      </c>
      <c r="M48" s="18" t="n">
        <f aca="false">'Rabocij stol'!E48*(COUNT('Rabocij stol'!F48:K48))</f>
        <v>0</v>
      </c>
      <c r="N48" s="18" t="n">
        <f aca="false">SUM('Rabocij stol'!L48:M48)</f>
        <v>1245</v>
      </c>
      <c r="O48" s="19" t="n">
        <f aca="false">(AVERAGE('Rabocij stol'!F48:K48))</f>
        <v>207.5</v>
      </c>
      <c r="P48" s="31" t="n">
        <f aca="false">'Rabocij stol'!N47-'Rabocij stol'!N7</f>
        <v>-223</v>
      </c>
      <c r="Q48" s="32"/>
      <c r="R48" s="27"/>
      <c r="S48" s="27"/>
      <c r="T48" s="27"/>
    </row>
    <row r="49" customFormat="false" ht="23.25" hidden="false" customHeight="false" outlineLevel="0" collapsed="false">
      <c r="A49" s="13" t="n">
        <v>46</v>
      </c>
      <c r="B49" s="14" t="s">
        <v>41</v>
      </c>
      <c r="C49" s="15" t="s">
        <v>18</v>
      </c>
      <c r="D49" s="15" t="s">
        <v>42</v>
      </c>
      <c r="E49" s="33" t="n">
        <v>8</v>
      </c>
      <c r="F49" s="33" t="n">
        <v>222</v>
      </c>
      <c r="G49" s="33" t="n">
        <v>163</v>
      </c>
      <c r="H49" s="33" t="n">
        <v>225</v>
      </c>
      <c r="I49" s="33" t="n">
        <v>151</v>
      </c>
      <c r="J49" s="33" t="n">
        <v>151</v>
      </c>
      <c r="K49" s="33" t="n">
        <v>159</v>
      </c>
      <c r="L49" s="18" t="n">
        <f aca="false">SUM('Rabocij stol'!F49:K49)</f>
        <v>1071</v>
      </c>
      <c r="M49" s="18" t="n">
        <f aca="false">'Rabocij stol'!E49*(COUNT('Rabocij stol'!F49:K49))</f>
        <v>48</v>
      </c>
      <c r="N49" s="18" t="n">
        <f aca="false">SUM('Rabocij stol'!L49:M49)</f>
        <v>1119</v>
      </c>
      <c r="O49" s="19" t="n">
        <f aca="false">(AVERAGE('Rabocij stol'!F49:K49))</f>
        <v>178.5</v>
      </c>
      <c r="P49" s="31" t="n">
        <f aca="false">'Rabocij stol'!N48-'Rabocij stol'!N7</f>
        <v>-3</v>
      </c>
      <c r="Q49" s="32"/>
      <c r="R49" s="27"/>
      <c r="S49" s="27"/>
      <c r="T49" s="27"/>
    </row>
    <row r="50" customFormat="false" ht="23.25" hidden="false" customHeight="false" outlineLevel="0" collapsed="false">
      <c r="A50" s="13" t="n">
        <v>47</v>
      </c>
      <c r="B50" s="14" t="s">
        <v>22</v>
      </c>
      <c r="C50" s="34" t="s">
        <v>23</v>
      </c>
      <c r="D50" s="15" t="s">
        <v>58</v>
      </c>
      <c r="E50" s="33" t="n">
        <v>0</v>
      </c>
      <c r="F50" s="33" t="n">
        <v>165</v>
      </c>
      <c r="G50" s="33" t="n">
        <v>140</v>
      </c>
      <c r="H50" s="33" t="n">
        <v>181</v>
      </c>
      <c r="I50" s="33" t="n">
        <v>201</v>
      </c>
      <c r="J50" s="33" t="n">
        <v>199</v>
      </c>
      <c r="K50" s="33" t="n">
        <v>205</v>
      </c>
      <c r="L50" s="18" t="n">
        <f aca="false">SUM('Rabocij stol'!F50:K50)</f>
        <v>1091</v>
      </c>
      <c r="M50" s="18" t="n">
        <f aca="false">'Rabocij stol'!E50*(COUNT('Rabocij stol'!F50:K50))</f>
        <v>0</v>
      </c>
      <c r="N50" s="18" t="n">
        <f aca="false">SUM('Rabocij stol'!L50:M50)</f>
        <v>1091</v>
      </c>
      <c r="O50" s="19" t="n">
        <f aca="false">(AVERAGE('Rabocij stol'!F50:K50))</f>
        <v>181.833333333333</v>
      </c>
      <c r="P50" s="31" t="n">
        <f aca="false">'Rabocij stol'!N49-'Rabocij stol'!N7</f>
        <v>-129</v>
      </c>
      <c r="Q50" s="32"/>
      <c r="R50" s="27"/>
      <c r="S50" s="27"/>
      <c r="T50" s="27"/>
    </row>
    <row r="51" customFormat="false" ht="23.25" hidden="false" customHeight="false" outlineLevel="0" collapsed="false">
      <c r="A51" s="13" t="n">
        <v>48</v>
      </c>
      <c r="B51" s="14" t="s">
        <v>64</v>
      </c>
      <c r="C51" s="34" t="s">
        <v>47</v>
      </c>
      <c r="D51" s="15" t="s">
        <v>19</v>
      </c>
      <c r="E51" s="33" t="n">
        <v>0</v>
      </c>
      <c r="F51" s="33" t="n">
        <v>178</v>
      </c>
      <c r="G51" s="33" t="n">
        <v>163</v>
      </c>
      <c r="H51" s="33" t="n">
        <v>145</v>
      </c>
      <c r="I51" s="33" t="n">
        <v>177</v>
      </c>
      <c r="J51" s="33" t="n">
        <v>188</v>
      </c>
      <c r="K51" s="33" t="n">
        <v>180</v>
      </c>
      <c r="L51" s="18" t="n">
        <f aca="false">SUM('Rabocij stol'!F51:K51)</f>
        <v>1031</v>
      </c>
      <c r="M51" s="18" t="n">
        <f aca="false">'Rabocij stol'!E51*(COUNT('Rabocij stol'!F51:K51))</f>
        <v>0</v>
      </c>
      <c r="N51" s="18" t="n">
        <f aca="false">SUM('Rabocij stol'!L51:M51)</f>
        <v>1031</v>
      </c>
      <c r="O51" s="19" t="n">
        <f aca="false">(AVERAGE('Rabocij stol'!F51:K51))</f>
        <v>171.833333333333</v>
      </c>
      <c r="P51" s="31" t="n">
        <f aca="false">'Rabocij stol'!N50-'Rabocij stol'!N7</f>
        <v>-157</v>
      </c>
      <c r="Q51" s="32"/>
      <c r="R51" s="27"/>
      <c r="S51" s="27"/>
      <c r="T51" s="27"/>
    </row>
    <row r="52" customFormat="false" ht="23.25" hidden="false" customHeight="false" outlineLevel="0" collapsed="false">
      <c r="A52" s="13" t="n">
        <v>49</v>
      </c>
      <c r="B52" s="14" t="s">
        <v>66</v>
      </c>
      <c r="C52" s="34" t="s">
        <v>18</v>
      </c>
      <c r="D52" s="15" t="s">
        <v>21</v>
      </c>
      <c r="E52" s="33" t="n">
        <v>0</v>
      </c>
      <c r="F52" s="33" t="n">
        <v>192</v>
      </c>
      <c r="G52" s="33" t="n">
        <v>178</v>
      </c>
      <c r="H52" s="33" t="n">
        <v>258</v>
      </c>
      <c r="I52" s="33" t="n">
        <v>189</v>
      </c>
      <c r="J52" s="33" t="n">
        <v>211</v>
      </c>
      <c r="K52" s="33" t="n">
        <v>198</v>
      </c>
      <c r="L52" s="18" t="n">
        <f aca="false">SUM('Rabocij stol'!F52:K52)</f>
        <v>1226</v>
      </c>
      <c r="M52" s="18" t="n">
        <f aca="false">'Rabocij stol'!E52*(COUNT('Rabocij stol'!F52:K52))</f>
        <v>0</v>
      </c>
      <c r="N52" s="18" t="n">
        <f aca="false">SUM('Rabocij stol'!L52:M52)</f>
        <v>1226</v>
      </c>
      <c r="O52" s="19" t="n">
        <f aca="false">(AVERAGE('Rabocij stol'!F52:K52))</f>
        <v>204.333333333333</v>
      </c>
      <c r="P52" s="31" t="n">
        <f aca="false">'Rabocij stol'!N51-'Rabocij stol'!N7</f>
        <v>-217</v>
      </c>
      <c r="Q52" s="32"/>
      <c r="R52" s="27"/>
      <c r="S52" s="27"/>
      <c r="T52" s="27"/>
    </row>
    <row r="53" customFormat="false" ht="23.25" hidden="false" customHeight="false" outlineLevel="0" collapsed="false">
      <c r="A53" s="13" t="n">
        <v>50</v>
      </c>
      <c r="B53" s="14" t="s">
        <v>67</v>
      </c>
      <c r="C53" s="34" t="s">
        <v>18</v>
      </c>
      <c r="D53" s="15" t="s">
        <v>24</v>
      </c>
      <c r="E53" s="33" t="n">
        <v>0</v>
      </c>
      <c r="F53" s="33" t="n">
        <v>193</v>
      </c>
      <c r="G53" s="33" t="n">
        <v>160</v>
      </c>
      <c r="H53" s="33" t="n">
        <v>123</v>
      </c>
      <c r="I53" s="33" t="n">
        <v>169</v>
      </c>
      <c r="J53" s="33" t="n">
        <v>173</v>
      </c>
      <c r="K53" s="33" t="n">
        <v>161</v>
      </c>
      <c r="L53" s="18" t="n">
        <f aca="false">SUM('Rabocij stol'!F53:K53)</f>
        <v>979</v>
      </c>
      <c r="M53" s="18" t="n">
        <f aca="false">'Rabocij stol'!E53*(COUNT('Rabocij stol'!F53:K53))</f>
        <v>0</v>
      </c>
      <c r="N53" s="18" t="n">
        <f aca="false">SUM('Rabocij stol'!L53:M53)</f>
        <v>979</v>
      </c>
      <c r="O53" s="19" t="n">
        <f aca="false">(AVERAGE('Rabocij stol'!F53:K53))</f>
        <v>163.166666666667</v>
      </c>
      <c r="P53" s="31" t="n">
        <f aca="false">'Rabocij stol'!N52-'Rabocij stol'!N7</f>
        <v>-22</v>
      </c>
      <c r="Q53" s="32"/>
      <c r="R53" s="27"/>
      <c r="S53" s="27"/>
      <c r="T53" s="27"/>
    </row>
    <row r="54" customFormat="false" ht="23.25" hidden="false" customHeight="false" outlineLevel="0" collapsed="false">
      <c r="A54" s="13" t="n">
        <v>51</v>
      </c>
      <c r="B54" s="14" t="s">
        <v>51</v>
      </c>
      <c r="C54" s="34" t="s">
        <v>18</v>
      </c>
      <c r="D54" s="15" t="s">
        <v>26</v>
      </c>
      <c r="E54" s="33" t="n">
        <v>0</v>
      </c>
      <c r="F54" s="33" t="n">
        <v>135</v>
      </c>
      <c r="G54" s="33" t="n">
        <v>180</v>
      </c>
      <c r="H54" s="33" t="n">
        <v>183</v>
      </c>
      <c r="I54" s="33" t="n">
        <v>160</v>
      </c>
      <c r="J54" s="33" t="n">
        <v>207</v>
      </c>
      <c r="K54" s="33" t="n">
        <v>128</v>
      </c>
      <c r="L54" s="18" t="n">
        <f aca="false">SUM('Rabocij stol'!F54:K54)</f>
        <v>993</v>
      </c>
      <c r="M54" s="18" t="n">
        <f aca="false">'Rabocij stol'!E54*(COUNT('Rabocij stol'!F54:K54))</f>
        <v>0</v>
      </c>
      <c r="N54" s="18" t="n">
        <f aca="false">SUM('Rabocij stol'!L54:M54)</f>
        <v>993</v>
      </c>
      <c r="O54" s="19" t="n">
        <f aca="false">(AVERAGE('Rabocij stol'!F54:K54))</f>
        <v>165.5</v>
      </c>
      <c r="P54" s="31" t="n">
        <f aca="false">'Rabocij stol'!N53-'Rabocij stol'!N7</f>
        <v>-269</v>
      </c>
      <c r="Q54" s="32"/>
      <c r="R54" s="27"/>
      <c r="S54" s="27"/>
      <c r="T54" s="27"/>
    </row>
    <row r="55" customFormat="false" ht="23.25" hidden="false" customHeight="false" outlineLevel="0" collapsed="false">
      <c r="A55" s="13" t="n">
        <v>52</v>
      </c>
      <c r="B55" s="14" t="s">
        <v>68</v>
      </c>
      <c r="C55" s="34" t="s">
        <v>18</v>
      </c>
      <c r="D55" s="15" t="s">
        <v>28</v>
      </c>
      <c r="E55" s="33" t="n">
        <v>0</v>
      </c>
      <c r="F55" s="33" t="n">
        <v>177</v>
      </c>
      <c r="G55" s="33" t="n">
        <v>195</v>
      </c>
      <c r="H55" s="33" t="n">
        <v>136</v>
      </c>
      <c r="I55" s="33" t="n">
        <v>235</v>
      </c>
      <c r="J55" s="33" t="n">
        <v>134</v>
      </c>
      <c r="K55" s="33" t="n">
        <v>145</v>
      </c>
      <c r="L55" s="18" t="n">
        <f aca="false">SUM('Rabocij stol'!F55:K55)</f>
        <v>1022</v>
      </c>
      <c r="M55" s="18" t="n">
        <f aca="false">'Rabocij stol'!E55*(COUNT('Rabocij stol'!F55:K55))</f>
        <v>0</v>
      </c>
      <c r="N55" s="18" t="n">
        <f aca="false">SUM('Rabocij stol'!L55:M55)</f>
        <v>1022</v>
      </c>
      <c r="O55" s="19" t="n">
        <f aca="false">(AVERAGE('Rabocij stol'!F55:K55))</f>
        <v>170.333333333333</v>
      </c>
      <c r="P55" s="31" t="n">
        <f aca="false">'Rabocij stol'!N54-'Rabocij stol'!N7</f>
        <v>-255</v>
      </c>
      <c r="Q55" s="32"/>
      <c r="R55" s="27"/>
      <c r="S55" s="27"/>
      <c r="T55" s="27"/>
    </row>
    <row r="56" customFormat="false" ht="23.25" hidden="false" customHeight="false" outlineLevel="0" collapsed="false">
      <c r="A56" s="13" t="n">
        <v>53</v>
      </c>
      <c r="B56" s="14" t="s">
        <v>20</v>
      </c>
      <c r="C56" s="34" t="s">
        <v>18</v>
      </c>
      <c r="D56" s="15" t="s">
        <v>30</v>
      </c>
      <c r="E56" s="33" t="n">
        <v>0</v>
      </c>
      <c r="F56" s="33" t="n">
        <v>159</v>
      </c>
      <c r="G56" s="33" t="n">
        <v>207</v>
      </c>
      <c r="H56" s="33" t="n">
        <v>179</v>
      </c>
      <c r="I56" s="33" t="n">
        <v>203</v>
      </c>
      <c r="J56" s="33" t="n">
        <v>185</v>
      </c>
      <c r="K56" s="33" t="n">
        <v>184</v>
      </c>
      <c r="L56" s="18" t="n">
        <f aca="false">SUM('Rabocij stol'!F56:K56)</f>
        <v>1117</v>
      </c>
      <c r="M56" s="18" t="n">
        <f aca="false">'Rabocij stol'!E56*(COUNT('Rabocij stol'!F56:K56))</f>
        <v>0</v>
      </c>
      <c r="N56" s="18" t="n">
        <f aca="false">SUM('Rabocij stol'!L56:M56)</f>
        <v>1117</v>
      </c>
      <c r="O56" s="19" t="n">
        <f aca="false">(AVERAGE('Rabocij stol'!F56:K56))</f>
        <v>186.166666666667</v>
      </c>
      <c r="P56" s="31" t="n">
        <f aca="false">'Rabocij stol'!N55-'Rabocij stol'!N7</f>
        <v>-226</v>
      </c>
      <c r="Q56" s="32"/>
      <c r="R56" s="27"/>
      <c r="S56" s="27"/>
      <c r="T56" s="27"/>
    </row>
    <row r="57" customFormat="false" ht="23.25" hidden="false" customHeight="false" outlineLevel="0" collapsed="false">
      <c r="A57" s="13" t="n">
        <v>54</v>
      </c>
      <c r="B57" s="14" t="s">
        <v>35</v>
      </c>
      <c r="C57" s="34" t="s">
        <v>23</v>
      </c>
      <c r="D57" s="15" t="s">
        <v>32</v>
      </c>
      <c r="E57" s="33" t="n">
        <v>0</v>
      </c>
      <c r="F57" s="33" t="n">
        <v>170</v>
      </c>
      <c r="G57" s="33" t="n">
        <v>175</v>
      </c>
      <c r="H57" s="33" t="n">
        <v>161</v>
      </c>
      <c r="I57" s="33" t="n">
        <v>179</v>
      </c>
      <c r="J57" s="33" t="n">
        <v>170</v>
      </c>
      <c r="K57" s="33" t="n">
        <v>141</v>
      </c>
      <c r="L57" s="18" t="n">
        <f aca="false">SUM('Rabocij stol'!F57:K57)</f>
        <v>996</v>
      </c>
      <c r="M57" s="18" t="n">
        <f aca="false">'Rabocij stol'!E57*(COUNT('Rabocij stol'!F57:K57))</f>
        <v>0</v>
      </c>
      <c r="N57" s="18" t="n">
        <f aca="false">SUM('Rabocij stol'!L57:M57)</f>
        <v>996</v>
      </c>
      <c r="O57" s="19" t="n">
        <f aca="false">(AVERAGE('Rabocij stol'!F57:K57))</f>
        <v>166</v>
      </c>
      <c r="P57" s="31" t="n">
        <f aca="false">'Rabocij stol'!N56-'Rabocij stol'!N7</f>
        <v>-131</v>
      </c>
      <c r="Q57" s="32"/>
      <c r="R57" s="27"/>
      <c r="S57" s="27"/>
      <c r="T57" s="27"/>
    </row>
    <row r="58" customFormat="false" ht="23.25" hidden="false" customHeight="false" outlineLevel="0" collapsed="false">
      <c r="A58" s="13" t="n">
        <v>55</v>
      </c>
      <c r="B58" s="14" t="s">
        <v>56</v>
      </c>
      <c r="C58" s="34" t="s">
        <v>23</v>
      </c>
      <c r="D58" s="15" t="s">
        <v>34</v>
      </c>
      <c r="E58" s="33" t="n">
        <v>0</v>
      </c>
      <c r="F58" s="33" t="n">
        <v>201</v>
      </c>
      <c r="G58" s="33" t="n">
        <v>163</v>
      </c>
      <c r="H58" s="33" t="n">
        <v>136</v>
      </c>
      <c r="I58" s="33" t="n">
        <v>201</v>
      </c>
      <c r="J58" s="33" t="n">
        <v>158</v>
      </c>
      <c r="K58" s="33" t="n">
        <v>202</v>
      </c>
      <c r="L58" s="18" t="n">
        <f aca="false">SUM('Rabocij stol'!F58:K58)</f>
        <v>1061</v>
      </c>
      <c r="M58" s="18" t="n">
        <f aca="false">'Rabocij stol'!E58*(COUNT('Rabocij stol'!F58:K58))</f>
        <v>0</v>
      </c>
      <c r="N58" s="18" t="n">
        <f aca="false">SUM('Rabocij stol'!L58:M58)</f>
        <v>1061</v>
      </c>
      <c r="O58" s="19" t="n">
        <f aca="false">(AVERAGE('Rabocij stol'!F58:K58))</f>
        <v>176.833333333333</v>
      </c>
      <c r="P58" s="31" t="n">
        <f aca="false">'Rabocij stol'!N57-'Rabocij stol'!N7</f>
        <v>-252</v>
      </c>
      <c r="Q58" s="32"/>
      <c r="R58" s="27"/>
      <c r="S58" s="27"/>
      <c r="T58" s="27"/>
    </row>
    <row r="59" customFormat="false" ht="23.25" hidden="false" customHeight="false" outlineLevel="0" collapsed="false">
      <c r="A59" s="13" t="n">
        <v>56</v>
      </c>
      <c r="B59" s="14" t="s">
        <v>62</v>
      </c>
      <c r="C59" s="34" t="s">
        <v>18</v>
      </c>
      <c r="D59" s="15" t="s">
        <v>36</v>
      </c>
      <c r="E59" s="33" t="n">
        <v>0</v>
      </c>
      <c r="F59" s="33" t="n">
        <v>240</v>
      </c>
      <c r="G59" s="33" t="n">
        <v>222</v>
      </c>
      <c r="H59" s="33" t="n">
        <v>224</v>
      </c>
      <c r="I59" s="33" t="n">
        <v>248</v>
      </c>
      <c r="J59" s="33" t="n">
        <v>190</v>
      </c>
      <c r="K59" s="33" t="n">
        <v>166</v>
      </c>
      <c r="L59" s="18" t="n">
        <f aca="false">SUM('Rabocij stol'!F59:K59)</f>
        <v>1290</v>
      </c>
      <c r="M59" s="18" t="n">
        <f aca="false">'Rabocij stol'!E59*(COUNT('Rabocij stol'!F59:K59))</f>
        <v>0</v>
      </c>
      <c r="N59" s="18" t="n">
        <f aca="false">SUM('Rabocij stol'!L59:M59)</f>
        <v>1290</v>
      </c>
      <c r="O59" s="19" t="n">
        <f aca="false">(AVERAGE('Rabocij stol'!F59:K59))</f>
        <v>215</v>
      </c>
      <c r="P59" s="31" t="n">
        <f aca="false">'Rabocij stol'!N58-'Rabocij stol'!N7</f>
        <v>-187</v>
      </c>
      <c r="Q59" s="32"/>
      <c r="R59" s="27"/>
      <c r="S59" s="27"/>
      <c r="T59" s="27"/>
    </row>
    <row r="60" customFormat="false" ht="23.25" hidden="false" customHeight="false" outlineLevel="0" collapsed="false">
      <c r="A60" s="13" t="n">
        <v>57</v>
      </c>
      <c r="B60" s="14" t="s">
        <v>69</v>
      </c>
      <c r="C60" s="34" t="s">
        <v>23</v>
      </c>
      <c r="D60" s="15" t="s">
        <v>38</v>
      </c>
      <c r="E60" s="33" t="n">
        <v>0</v>
      </c>
      <c r="F60" s="33" t="n">
        <v>145</v>
      </c>
      <c r="G60" s="33" t="n">
        <v>128</v>
      </c>
      <c r="H60" s="33" t="n">
        <v>155</v>
      </c>
      <c r="I60" s="33" t="n">
        <v>180</v>
      </c>
      <c r="J60" s="33" t="n">
        <v>129</v>
      </c>
      <c r="K60" s="33" t="n">
        <v>155</v>
      </c>
      <c r="L60" s="18" t="n">
        <f aca="false">SUM('Rabocij stol'!F60:K60)</f>
        <v>892</v>
      </c>
      <c r="M60" s="18" t="n">
        <f aca="false">'Rabocij stol'!E60*(COUNT('Rabocij stol'!F60:K60))</f>
        <v>0</v>
      </c>
      <c r="N60" s="18" t="n">
        <f aca="false">SUM('Rabocij stol'!L60:M60)</f>
        <v>892</v>
      </c>
      <c r="O60" s="19" t="n">
        <f aca="false">(AVERAGE('Rabocij stol'!F60:K60))</f>
        <v>148.666666666667</v>
      </c>
      <c r="P60" s="31" t="n">
        <f aca="false">'Rabocij stol'!N59-'Rabocij stol'!N7</f>
        <v>42</v>
      </c>
      <c r="Q60" s="32"/>
      <c r="R60" s="27"/>
      <c r="S60" s="27"/>
      <c r="T60" s="27"/>
    </row>
    <row r="61" customFormat="false" ht="23.25" hidden="false" customHeight="false" outlineLevel="0" collapsed="false">
      <c r="A61" s="13" t="n">
        <v>58</v>
      </c>
      <c r="B61" s="14" t="s">
        <v>41</v>
      </c>
      <c r="C61" s="34" t="s">
        <v>18</v>
      </c>
      <c r="D61" s="15" t="s">
        <v>40</v>
      </c>
      <c r="E61" s="33" t="n">
        <v>8</v>
      </c>
      <c r="F61" s="33" t="n">
        <v>195</v>
      </c>
      <c r="G61" s="33" t="n">
        <v>160</v>
      </c>
      <c r="H61" s="33" t="n">
        <v>137</v>
      </c>
      <c r="I61" s="33" t="n">
        <v>194</v>
      </c>
      <c r="J61" s="33" t="n">
        <v>187</v>
      </c>
      <c r="K61" s="33" t="n">
        <v>177</v>
      </c>
      <c r="L61" s="18" t="n">
        <f aca="false">SUM('Rabocij stol'!F61:K61)</f>
        <v>1050</v>
      </c>
      <c r="M61" s="18" t="n">
        <f aca="false">'Rabocij stol'!E61*(COUNT('Rabocij stol'!F61:K61))</f>
        <v>48</v>
      </c>
      <c r="N61" s="18" t="n">
        <f aca="false">SUM('Rabocij stol'!L61:M61)</f>
        <v>1098</v>
      </c>
      <c r="O61" s="19" t="n">
        <f aca="false">(AVERAGE('Rabocij stol'!F61:K61))</f>
        <v>175</v>
      </c>
      <c r="P61" s="31" t="n">
        <f aca="false">'Rabocij stol'!N60-'Rabocij stol'!N7</f>
        <v>-356</v>
      </c>
      <c r="Q61" s="32"/>
      <c r="R61" s="27"/>
      <c r="S61" s="27"/>
      <c r="T61" s="27"/>
    </row>
    <row r="62" customFormat="false" ht="23.25" hidden="false" customHeight="false" outlineLevel="0" collapsed="false">
      <c r="A62" s="13" t="n">
        <v>59</v>
      </c>
      <c r="B62" s="14" t="s">
        <v>70</v>
      </c>
      <c r="C62" s="34" t="s">
        <v>18</v>
      </c>
      <c r="D62" s="15" t="s">
        <v>42</v>
      </c>
      <c r="E62" s="33" t="n">
        <v>0</v>
      </c>
      <c r="F62" s="33" t="n">
        <v>166</v>
      </c>
      <c r="G62" s="33" t="n">
        <v>169</v>
      </c>
      <c r="H62" s="33" t="n">
        <v>161</v>
      </c>
      <c r="I62" s="33" t="n">
        <v>144</v>
      </c>
      <c r="J62" s="33" t="n">
        <v>202</v>
      </c>
      <c r="K62" s="33" t="n">
        <v>246</v>
      </c>
      <c r="L62" s="18" t="n">
        <f aca="false">SUM('Rabocij stol'!F62:K62)</f>
        <v>1088</v>
      </c>
      <c r="M62" s="18" t="n">
        <f aca="false">'Rabocij stol'!E62*(COUNT('Rabocij stol'!F62:K62))</f>
        <v>0</v>
      </c>
      <c r="N62" s="18" t="n">
        <f aca="false">SUM('Rabocij stol'!L62:M62)</f>
        <v>1088</v>
      </c>
      <c r="O62" s="19" t="n">
        <f aca="false">(AVERAGE('Rabocij stol'!F62:K62))</f>
        <v>181.333333333333</v>
      </c>
      <c r="P62" s="31" t="n">
        <f aca="false">'Rabocij stol'!N61-'Rabocij stol'!N7</f>
        <v>-150</v>
      </c>
      <c r="Q62" s="32"/>
      <c r="R62" s="27"/>
      <c r="S62" s="27"/>
      <c r="T62" s="27"/>
    </row>
    <row r="63" customFormat="false" ht="23.25" hidden="false" customHeight="false" outlineLevel="0" collapsed="false">
      <c r="A63" s="13" t="n">
        <v>60</v>
      </c>
      <c r="B63" s="14" t="s">
        <v>55</v>
      </c>
      <c r="C63" s="15" t="s">
        <v>54</v>
      </c>
      <c r="D63" s="15" t="s">
        <v>19</v>
      </c>
      <c r="E63" s="33" t="n">
        <v>0</v>
      </c>
      <c r="F63" s="33" t="n">
        <v>168</v>
      </c>
      <c r="G63" s="33" t="n">
        <v>169</v>
      </c>
      <c r="H63" s="33" t="n">
        <v>175</v>
      </c>
      <c r="I63" s="33" t="n">
        <v>153</v>
      </c>
      <c r="J63" s="33" t="n">
        <v>204</v>
      </c>
      <c r="K63" s="33" t="n">
        <v>171</v>
      </c>
      <c r="L63" s="18" t="n">
        <f aca="false">SUM('Rabocij stol'!F63:K63)</f>
        <v>1040</v>
      </c>
      <c r="M63" s="18" t="n">
        <f aca="false">'Rabocij stol'!E63*(COUNT('Rabocij stol'!F63:K63))</f>
        <v>0</v>
      </c>
      <c r="N63" s="18" t="n">
        <f aca="false">SUM('Rabocij stol'!L63:M63)</f>
        <v>1040</v>
      </c>
      <c r="O63" s="19" t="n">
        <f aca="false">(AVERAGE('Rabocij stol'!F63:K63))</f>
        <v>173.333333333333</v>
      </c>
      <c r="P63" s="31" t="n">
        <f aca="false">'Rabocij stol'!N62-'Rabocij stol'!N7</f>
        <v>-160</v>
      </c>
      <c r="Q63" s="32"/>
      <c r="R63" s="27"/>
      <c r="S63" s="27"/>
      <c r="T63" s="27"/>
    </row>
    <row r="64" customFormat="false" ht="23.25" hidden="false" customHeight="false" outlineLevel="0" collapsed="false">
      <c r="A64" s="13" t="n">
        <v>61</v>
      </c>
      <c r="B64" s="14" t="s">
        <v>46</v>
      </c>
      <c r="C64" s="15" t="s">
        <v>47</v>
      </c>
      <c r="D64" s="15" t="s">
        <v>21</v>
      </c>
      <c r="E64" s="33" t="n">
        <v>0</v>
      </c>
      <c r="F64" s="33" t="n">
        <v>200</v>
      </c>
      <c r="G64" s="33" t="n">
        <v>187</v>
      </c>
      <c r="H64" s="33" t="n">
        <v>189</v>
      </c>
      <c r="I64" s="33" t="n">
        <v>169</v>
      </c>
      <c r="J64" s="33" t="n">
        <v>159</v>
      </c>
      <c r="K64" s="33" t="n">
        <v>217</v>
      </c>
      <c r="L64" s="18" t="n">
        <f aca="false">SUM('Rabocij stol'!F64:K64)</f>
        <v>1121</v>
      </c>
      <c r="M64" s="18" t="n">
        <f aca="false">'Rabocij stol'!E64*(COUNT('Rabocij stol'!F64:K64))</f>
        <v>0</v>
      </c>
      <c r="N64" s="18" t="n">
        <f aca="false">SUM('Rabocij stol'!L64:M64)</f>
        <v>1121</v>
      </c>
      <c r="O64" s="19" t="n">
        <f aca="false">(AVERAGE('Rabocij stol'!F64:K64))</f>
        <v>186.833333333333</v>
      </c>
    </row>
    <row r="65" customFormat="false" ht="23.25" hidden="false" customHeight="false" outlineLevel="0" collapsed="false">
      <c r="A65" s="13" t="n">
        <v>62</v>
      </c>
      <c r="B65" s="14" t="s">
        <v>70</v>
      </c>
      <c r="C65" s="15" t="s">
        <v>18</v>
      </c>
      <c r="D65" s="15" t="s">
        <v>24</v>
      </c>
      <c r="E65" s="33" t="n">
        <v>0</v>
      </c>
      <c r="F65" s="33" t="n">
        <v>168</v>
      </c>
      <c r="G65" s="33" t="n">
        <v>171</v>
      </c>
      <c r="H65" s="33" t="n">
        <v>257</v>
      </c>
      <c r="I65" s="33" t="n">
        <v>196</v>
      </c>
      <c r="J65" s="33" t="n">
        <v>251</v>
      </c>
      <c r="K65" s="33" t="n">
        <v>191</v>
      </c>
      <c r="L65" s="18" t="n">
        <f aca="false">SUM('Rabocij stol'!F65:K65)</f>
        <v>1234</v>
      </c>
      <c r="M65" s="18" t="n">
        <f aca="false">'Rabocij stol'!E65*(COUNT('Rabocij stol'!F65:K65))</f>
        <v>0</v>
      </c>
      <c r="N65" s="18" t="n">
        <f aca="false">SUM('Rabocij stol'!L65:M65)</f>
        <v>1234</v>
      </c>
      <c r="O65" s="19" t="n">
        <f aca="false">(AVERAGE('Rabocij stol'!F65:K65))</f>
        <v>205.666666666667</v>
      </c>
    </row>
    <row r="66" customFormat="false" ht="23.25" hidden="false" customHeight="false" outlineLevel="0" collapsed="false">
      <c r="A66" s="13" t="n">
        <v>63</v>
      </c>
      <c r="B66" s="14" t="s">
        <v>41</v>
      </c>
      <c r="C66" s="15" t="s">
        <v>18</v>
      </c>
      <c r="D66" s="15" t="s">
        <v>26</v>
      </c>
      <c r="E66" s="33" t="n">
        <v>8</v>
      </c>
      <c r="F66" s="33" t="n">
        <v>174</v>
      </c>
      <c r="G66" s="33" t="n">
        <v>246</v>
      </c>
      <c r="H66" s="33" t="n">
        <v>167</v>
      </c>
      <c r="I66" s="33" t="n">
        <v>141</v>
      </c>
      <c r="J66" s="33" t="n">
        <v>170</v>
      </c>
      <c r="K66" s="33" t="n">
        <v>213</v>
      </c>
      <c r="L66" s="18" t="n">
        <f aca="false">SUM('Rabocij stol'!F66:K66)</f>
        <v>1111</v>
      </c>
      <c r="M66" s="18" t="n">
        <f aca="false">'Rabocij stol'!E66*(COUNT('Rabocij stol'!F66:K66))</f>
        <v>48</v>
      </c>
      <c r="N66" s="18" t="n">
        <f aca="false">SUM('Rabocij stol'!L66:M66)</f>
        <v>1159</v>
      </c>
      <c r="O66" s="19" t="n">
        <f aca="false">(AVERAGE('Rabocij stol'!F66:K66))</f>
        <v>185.166666666667</v>
      </c>
    </row>
    <row r="67" customFormat="false" ht="23.25" hidden="false" customHeight="false" outlineLevel="0" collapsed="false">
      <c r="A67" s="13" t="n">
        <v>64</v>
      </c>
      <c r="B67" s="14" t="s">
        <v>20</v>
      </c>
      <c r="C67" s="15" t="s">
        <v>18</v>
      </c>
      <c r="D67" s="15" t="s">
        <v>28</v>
      </c>
      <c r="E67" s="33" t="n">
        <v>0</v>
      </c>
      <c r="F67" s="33" t="n">
        <v>193</v>
      </c>
      <c r="G67" s="33" t="n">
        <v>269</v>
      </c>
      <c r="H67" s="33" t="n">
        <v>246</v>
      </c>
      <c r="I67" s="33" t="n">
        <v>215</v>
      </c>
      <c r="J67" s="33" t="n">
        <v>279</v>
      </c>
      <c r="K67" s="33" t="n">
        <v>213</v>
      </c>
      <c r="L67" s="18" t="n">
        <f aca="false">SUM('Rabocij stol'!F67:K67)</f>
        <v>1415</v>
      </c>
      <c r="M67" s="18" t="n">
        <f aca="false">'Rabocij stol'!E67*(COUNT('Rabocij stol'!F67:K67))</f>
        <v>0</v>
      </c>
      <c r="N67" s="18" t="n">
        <f aca="false">SUM('Rabocij stol'!L67:M67)</f>
        <v>1415</v>
      </c>
      <c r="O67" s="19" t="n">
        <f aca="false">(AVERAGE('Rabocij stol'!F67:K67))</f>
        <v>235.833333333333</v>
      </c>
    </row>
    <row r="68" customFormat="false" ht="23.25" hidden="false" customHeight="false" outlineLevel="0" collapsed="false">
      <c r="A68" s="13" t="n">
        <v>65</v>
      </c>
      <c r="B68" s="14" t="s">
        <v>43</v>
      </c>
      <c r="C68" s="15" t="s">
        <v>23</v>
      </c>
      <c r="D68" s="15" t="s">
        <v>30</v>
      </c>
      <c r="E68" s="33" t="n">
        <v>8</v>
      </c>
      <c r="F68" s="33" t="n">
        <v>173</v>
      </c>
      <c r="G68" s="33" t="n">
        <v>177</v>
      </c>
      <c r="H68" s="33" t="n">
        <v>138</v>
      </c>
      <c r="I68" s="33" t="n">
        <v>144</v>
      </c>
      <c r="J68" s="33" t="n">
        <v>138</v>
      </c>
      <c r="K68" s="33" t="n">
        <v>189</v>
      </c>
      <c r="L68" s="18" t="n">
        <f aca="false">SUM('Rabocij stol'!F68:K68)</f>
        <v>959</v>
      </c>
      <c r="M68" s="18" t="n">
        <f aca="false">'Rabocij stol'!E68*(COUNT('Rabocij stol'!F68:K68))</f>
        <v>48</v>
      </c>
      <c r="N68" s="18" t="n">
        <f aca="false">SUM('Rabocij stol'!L68:M68)</f>
        <v>1007</v>
      </c>
      <c r="O68" s="19" t="n">
        <f aca="false">(AVERAGE('Rabocij stol'!F68:K68))</f>
        <v>159.833333333333</v>
      </c>
    </row>
    <row r="69" customFormat="false" ht="23.25" hidden="false" customHeight="false" outlineLevel="0" collapsed="false">
      <c r="A69" s="13" t="n">
        <v>66</v>
      </c>
      <c r="B69" s="14" t="s">
        <v>35</v>
      </c>
      <c r="C69" s="15" t="s">
        <v>18</v>
      </c>
      <c r="D69" s="15" t="s">
        <v>32</v>
      </c>
      <c r="E69" s="33" t="n">
        <v>0</v>
      </c>
      <c r="F69" s="33" t="n">
        <v>169</v>
      </c>
      <c r="G69" s="33" t="n">
        <v>152</v>
      </c>
      <c r="H69" s="33" t="n">
        <v>187</v>
      </c>
      <c r="I69" s="33" t="n">
        <v>223</v>
      </c>
      <c r="J69" s="33" t="n">
        <v>155</v>
      </c>
      <c r="K69" s="33" t="n">
        <v>183</v>
      </c>
      <c r="L69" s="18" t="n">
        <f aca="false">SUM('Rabocij stol'!F69:K69)</f>
        <v>1069</v>
      </c>
      <c r="M69" s="18" t="n">
        <f aca="false">'Rabocij stol'!E69*(COUNT('Rabocij stol'!F69:K69))</f>
        <v>0</v>
      </c>
      <c r="N69" s="18" t="n">
        <f aca="false">SUM('Rabocij stol'!L69:M69)</f>
        <v>1069</v>
      </c>
      <c r="O69" s="19" t="n">
        <f aca="false">(AVERAGE('Rabocij stol'!F69:K69))</f>
        <v>178.166666666667</v>
      </c>
    </row>
    <row r="70" customFormat="false" ht="23.25" hidden="false" customHeight="false" outlineLevel="0" collapsed="false">
      <c r="A70" s="13" t="n">
        <v>67</v>
      </c>
      <c r="B70" s="14" t="s">
        <v>66</v>
      </c>
      <c r="C70" s="15" t="s">
        <v>18</v>
      </c>
      <c r="D70" s="15" t="s">
        <v>34</v>
      </c>
      <c r="E70" s="33" t="n">
        <v>0</v>
      </c>
      <c r="F70" s="33" t="n">
        <v>169</v>
      </c>
      <c r="G70" s="33" t="n">
        <v>222</v>
      </c>
      <c r="H70" s="33" t="n">
        <v>161</v>
      </c>
      <c r="I70" s="33" t="n">
        <v>170</v>
      </c>
      <c r="J70" s="33" t="n">
        <v>200</v>
      </c>
      <c r="K70" s="33" t="n">
        <v>159</v>
      </c>
      <c r="L70" s="18" t="n">
        <f aca="false">SUM('Rabocij stol'!F70:K70)</f>
        <v>1081</v>
      </c>
      <c r="M70" s="18" t="n">
        <f aca="false">'Rabocij stol'!E70*(COUNT('Rabocij stol'!F70:K70))</f>
        <v>0</v>
      </c>
      <c r="N70" s="18" t="n">
        <f aca="false">SUM('Rabocij stol'!L70:M70)</f>
        <v>1081</v>
      </c>
      <c r="O70" s="19" t="n">
        <f aca="false">(AVERAGE('Rabocij stol'!F70:K70))</f>
        <v>180.166666666667</v>
      </c>
    </row>
    <row r="71" customFormat="false" ht="23.25" hidden="false" customHeight="false" outlineLevel="0" collapsed="false">
      <c r="A71" s="13" t="n">
        <v>68</v>
      </c>
      <c r="B71" s="14" t="s">
        <v>71</v>
      </c>
      <c r="C71" s="15" t="s">
        <v>47</v>
      </c>
      <c r="D71" s="15" t="s">
        <v>36</v>
      </c>
      <c r="E71" s="33" t="n">
        <v>0</v>
      </c>
      <c r="F71" s="33" t="n">
        <v>187</v>
      </c>
      <c r="G71" s="33" t="n">
        <v>234</v>
      </c>
      <c r="H71" s="33" t="n">
        <v>227</v>
      </c>
      <c r="I71" s="33" t="n">
        <v>211</v>
      </c>
      <c r="J71" s="33" t="n">
        <v>213</v>
      </c>
      <c r="K71" s="33" t="n">
        <v>181</v>
      </c>
      <c r="L71" s="18" t="n">
        <f aca="false">SUM('Rabocij stol'!F71:K71)</f>
        <v>1253</v>
      </c>
      <c r="M71" s="18" t="n">
        <f aca="false">'Rabocij stol'!E71*(COUNT('Rabocij stol'!F71:K71))</f>
        <v>0</v>
      </c>
      <c r="N71" s="18" t="n">
        <f aca="false">SUM('Rabocij stol'!L71:M71)</f>
        <v>1253</v>
      </c>
      <c r="O71" s="19" t="n">
        <f aca="false">(AVERAGE('Rabocij stol'!F71:K71))</f>
        <v>208.833333333333</v>
      </c>
    </row>
    <row r="72" customFormat="false" ht="23.25" hidden="false" customHeight="false" outlineLevel="0" collapsed="false">
      <c r="A72" s="13" t="n">
        <v>69</v>
      </c>
      <c r="B72" s="14" t="s">
        <v>56</v>
      </c>
      <c r="C72" s="15" t="s">
        <v>23</v>
      </c>
      <c r="D72" s="15" t="s">
        <v>38</v>
      </c>
      <c r="E72" s="33" t="n">
        <v>0</v>
      </c>
      <c r="F72" s="33" t="n">
        <v>207</v>
      </c>
      <c r="G72" s="33" t="n">
        <v>167</v>
      </c>
      <c r="H72" s="33" t="n">
        <v>179</v>
      </c>
      <c r="I72" s="33" t="n">
        <v>213</v>
      </c>
      <c r="J72" s="33" t="n">
        <v>171</v>
      </c>
      <c r="K72" s="33" t="n">
        <v>234</v>
      </c>
      <c r="L72" s="18" t="n">
        <f aca="false">SUM('Rabocij stol'!F72:K72)</f>
        <v>1171</v>
      </c>
      <c r="M72" s="18" t="n">
        <f aca="false">'Rabocij stol'!E72*(COUNT('Rabocij stol'!F72:K72))</f>
        <v>0</v>
      </c>
      <c r="N72" s="18" t="n">
        <f aca="false">SUM('Rabocij stol'!L72:M72)</f>
        <v>1171</v>
      </c>
      <c r="O72" s="19" t="n">
        <f aca="false">(AVERAGE('Rabocij stol'!F72:K72))</f>
        <v>195.166666666667</v>
      </c>
    </row>
    <row r="73" customFormat="false" ht="23.25" hidden="false" customHeight="false" outlineLevel="0" collapsed="false">
      <c r="A73" s="13" t="n">
        <v>70</v>
      </c>
      <c r="B73" s="14" t="s">
        <v>22</v>
      </c>
      <c r="C73" s="15" t="s">
        <v>23</v>
      </c>
      <c r="D73" s="15" t="s">
        <v>42</v>
      </c>
      <c r="E73" s="33" t="n">
        <v>0</v>
      </c>
      <c r="F73" s="33" t="n">
        <v>157</v>
      </c>
      <c r="G73" s="33" t="n">
        <v>163</v>
      </c>
      <c r="H73" s="33" t="n">
        <v>201</v>
      </c>
      <c r="I73" s="33" t="n">
        <v>168</v>
      </c>
      <c r="J73" s="33" t="n">
        <v>147</v>
      </c>
      <c r="K73" s="33" t="n">
        <v>139</v>
      </c>
      <c r="L73" s="18" t="n">
        <f aca="false">SUM('Rabocij stol'!F73:K73)</f>
        <v>975</v>
      </c>
      <c r="M73" s="18" t="n">
        <f aca="false">'Rabocij stol'!E73*(COUNT('Rabocij stol'!F73:K73))</f>
        <v>0</v>
      </c>
      <c r="N73" s="18" t="n">
        <f aca="false">SUM('Rabocij stol'!L73:M73)</f>
        <v>975</v>
      </c>
      <c r="O73" s="19" t="n">
        <f aca="false">(AVERAGE('Rabocij stol'!F73:K73))</f>
        <v>162.5</v>
      </c>
    </row>
    <row r="74" customFormat="false" ht="17.35" hidden="false" customHeight="false" outlineLevel="0" collapsed="false">
      <c r="A74" s="13" t="n">
        <v>71</v>
      </c>
      <c r="B74" s="7"/>
      <c r="C74" s="15"/>
      <c r="D74" s="15"/>
      <c r="E74" s="15"/>
      <c r="F74" s="33"/>
      <c r="G74" s="33"/>
      <c r="H74" s="33"/>
      <c r="I74" s="33"/>
      <c r="J74" s="33"/>
      <c r="K74" s="33"/>
      <c r="L74" s="18" t="n">
        <f aca="false">SUM('Rabocij stol'!F74:K74)</f>
        <v>0</v>
      </c>
      <c r="M74" s="18" t="n">
        <f aca="false">'Rabocij stol'!E74*(COUNT('Rabocij stol'!F74:K74))</f>
        <v>0</v>
      </c>
      <c r="N74" s="18" t="n">
        <f aca="false">SUM('Rabocij stol'!L74:M74)</f>
        <v>0</v>
      </c>
      <c r="O74" s="19" t="e">
        <f aca="false">(AVERAGE('Rabocij stol'!F74:K74))</f>
        <v>#DIV/0!</v>
      </c>
    </row>
    <row r="75" customFormat="false" ht="18.75" hidden="false" customHeight="false" outlineLevel="0" collapsed="false">
      <c r="A75" s="13" t="n">
        <v>72</v>
      </c>
      <c r="B75" s="35"/>
      <c r="C75" s="15"/>
      <c r="D75" s="15"/>
      <c r="E75" s="15"/>
      <c r="F75" s="33"/>
      <c r="G75" s="33"/>
      <c r="H75" s="33"/>
      <c r="I75" s="33"/>
      <c r="J75" s="33"/>
      <c r="K75" s="33"/>
      <c r="L75" s="18" t="n">
        <f aca="false">SUM('Rabocij stol'!F75:K75)</f>
        <v>0</v>
      </c>
      <c r="M75" s="18" t="n">
        <f aca="false">'Rabocij stol'!E75*(COUNT('Rabocij stol'!F75:K75))</f>
        <v>0</v>
      </c>
      <c r="N75" s="18" t="n">
        <f aca="false">SUM('Rabocij stol'!L75:M75)</f>
        <v>0</v>
      </c>
      <c r="O75" s="19" t="e">
        <f aca="false">(AVERAGE('Rabocij stol'!F75:K75))</f>
        <v>#DIV/0!</v>
      </c>
    </row>
    <row r="76" customFormat="false" ht="18.75" hidden="false" customHeight="false" outlineLevel="0" collapsed="false">
      <c r="A76" s="13" t="n">
        <v>73</v>
      </c>
      <c r="B76" s="7"/>
      <c r="C76" s="15"/>
      <c r="D76" s="15"/>
      <c r="E76" s="15"/>
      <c r="F76" s="33"/>
      <c r="G76" s="33"/>
      <c r="H76" s="33"/>
      <c r="I76" s="33"/>
      <c r="J76" s="33"/>
      <c r="K76" s="33"/>
      <c r="L76" s="18" t="n">
        <f aca="false">SUM('Rabocij stol'!F76:K76)</f>
        <v>0</v>
      </c>
      <c r="M76" s="18" t="n">
        <f aca="false">'Rabocij stol'!E76*(COUNT('Rabocij stol'!F76:K76))</f>
        <v>0</v>
      </c>
      <c r="N76" s="18" t="n">
        <f aca="false">SUM('Rabocij stol'!L76:M76)</f>
        <v>0</v>
      </c>
      <c r="O76" s="19" t="e">
        <f aca="false">(AVERAGE('Rabocij stol'!F76:K76))</f>
        <v>#DIV/0!</v>
      </c>
    </row>
    <row r="77" customFormat="false" ht="18.75" hidden="false" customHeight="false" outlineLevel="0" collapsed="false">
      <c r="A77" s="13" t="n">
        <v>74</v>
      </c>
      <c r="B77" s="7"/>
      <c r="C77" s="15"/>
      <c r="D77" s="15"/>
      <c r="E77" s="15"/>
      <c r="F77" s="33"/>
      <c r="G77" s="33"/>
      <c r="H77" s="33"/>
      <c r="I77" s="33"/>
      <c r="J77" s="33"/>
      <c r="K77" s="33"/>
      <c r="L77" s="18" t="n">
        <f aca="false">SUM('Rabocij stol'!F77:K77)</f>
        <v>0</v>
      </c>
      <c r="M77" s="18" t="n">
        <f aca="false">'Rabocij stol'!E77*(COUNT('Rabocij stol'!F77:K77))</f>
        <v>0</v>
      </c>
      <c r="N77" s="18" t="n">
        <f aca="false">SUM('Rabocij stol'!L77:M77)</f>
        <v>0</v>
      </c>
      <c r="O77" s="19" t="e">
        <f aca="false">(AVERAGE('Rabocij stol'!F77:K77))</f>
        <v>#DIV/0!</v>
      </c>
    </row>
    <row r="78" customFormat="false" ht="18.75" hidden="false" customHeight="false" outlineLevel="0" collapsed="false">
      <c r="A78" s="13" t="n">
        <v>75</v>
      </c>
      <c r="B78" s="35"/>
      <c r="C78" s="15"/>
      <c r="D78" s="15"/>
      <c r="E78" s="15"/>
      <c r="F78" s="33"/>
      <c r="G78" s="33"/>
      <c r="H78" s="33"/>
      <c r="I78" s="33"/>
      <c r="J78" s="33"/>
      <c r="K78" s="33"/>
      <c r="L78" s="18" t="n">
        <f aca="false">SUM('Rabocij stol'!F78:K78)</f>
        <v>0</v>
      </c>
      <c r="M78" s="18" t="n">
        <f aca="false">'Rabocij stol'!E78*(COUNT('Rabocij stol'!F78:K78))</f>
        <v>0</v>
      </c>
      <c r="N78" s="18" t="n">
        <f aca="false">SUM('Rabocij stol'!L78:M78)</f>
        <v>0</v>
      </c>
      <c r="O78" s="19" t="e">
        <f aca="false">(AVERAGE('Rabocij stol'!F78:K78))</f>
        <v>#DIV/0!</v>
      </c>
    </row>
    <row r="79" customFormat="false" ht="18.75" hidden="false" customHeight="false" outlineLevel="0" collapsed="false">
      <c r="A79" s="13" t="n">
        <v>76</v>
      </c>
      <c r="B79" s="7"/>
      <c r="C79" s="15"/>
      <c r="D79" s="15"/>
      <c r="E79" s="15"/>
      <c r="F79" s="33"/>
      <c r="G79" s="33"/>
      <c r="H79" s="33"/>
      <c r="I79" s="33"/>
      <c r="J79" s="33"/>
      <c r="K79" s="33"/>
      <c r="L79" s="18" t="n">
        <f aca="false">SUM('Rabocij stol'!F79:K79)</f>
        <v>0</v>
      </c>
      <c r="M79" s="18" t="n">
        <f aca="false">'Rabocij stol'!E79*(COUNT('Rabocij stol'!F79:K79))</f>
        <v>0</v>
      </c>
      <c r="N79" s="18" t="n">
        <f aca="false">SUM('Rabocij stol'!L79:M79)</f>
        <v>0</v>
      </c>
      <c r="O79" s="19" t="e">
        <f aca="false">(AVERAGE('Rabocij stol'!F79:K79))</f>
        <v>#DIV/0!</v>
      </c>
    </row>
    <row r="80" customFormat="false" ht="18.75" hidden="false" customHeight="false" outlineLevel="0" collapsed="false">
      <c r="A80" s="13" t="n">
        <v>77</v>
      </c>
      <c r="B80" s="7"/>
      <c r="C80" s="15"/>
      <c r="D80" s="15"/>
      <c r="E80" s="15"/>
      <c r="F80" s="33"/>
      <c r="G80" s="33"/>
      <c r="H80" s="33"/>
      <c r="I80" s="33"/>
      <c r="J80" s="33"/>
      <c r="K80" s="33"/>
      <c r="L80" s="18" t="n">
        <f aca="false">SUM('Rabocij stol'!F80:K80)</f>
        <v>0</v>
      </c>
      <c r="M80" s="18" t="n">
        <f aca="false">'Rabocij stol'!E80*(COUNT('Rabocij stol'!F80:K80))</f>
        <v>0</v>
      </c>
      <c r="N80" s="18" t="n">
        <f aca="false">SUM('Rabocij stol'!L80:M80)</f>
        <v>0</v>
      </c>
      <c r="O80" s="19" t="e">
        <f aca="false">(AVERAGE('Rabocij stol'!F80:K80))</f>
        <v>#DIV/0!</v>
      </c>
    </row>
    <row r="81" customFormat="false" ht="18.75" hidden="false" customHeight="false" outlineLevel="0" collapsed="false">
      <c r="A81" s="13" t="n">
        <v>78</v>
      </c>
      <c r="B81" s="35"/>
      <c r="C81" s="15"/>
      <c r="D81" s="15"/>
      <c r="E81" s="15"/>
      <c r="F81" s="33"/>
      <c r="G81" s="33"/>
      <c r="H81" s="33"/>
      <c r="I81" s="33"/>
      <c r="J81" s="33"/>
      <c r="K81" s="33"/>
      <c r="L81" s="18" t="n">
        <f aca="false">SUM('Rabocij stol'!F81:K81)</f>
        <v>0</v>
      </c>
      <c r="M81" s="18" t="n">
        <f aca="false">'Rabocij stol'!E81*(COUNT('Rabocij stol'!F81:K81))</f>
        <v>0</v>
      </c>
      <c r="N81" s="18" t="n">
        <f aca="false">SUM('Rabocij stol'!L81:M81)</f>
        <v>0</v>
      </c>
      <c r="O81" s="19" t="e">
        <f aca="false">(AVERAGE('Rabocij stol'!F81:K81))</f>
        <v>#DIV/0!</v>
      </c>
    </row>
    <row r="82" customFormat="false" ht="18.75" hidden="false" customHeight="false" outlineLevel="0" collapsed="false">
      <c r="A82" s="13" t="n">
        <v>79</v>
      </c>
      <c r="B82" s="35"/>
      <c r="C82" s="15"/>
      <c r="D82" s="15"/>
      <c r="E82" s="15"/>
      <c r="F82" s="33"/>
      <c r="G82" s="33"/>
      <c r="H82" s="33"/>
      <c r="I82" s="33"/>
      <c r="J82" s="33"/>
      <c r="K82" s="33"/>
      <c r="L82" s="18" t="n">
        <f aca="false">SUM('Rabocij stol'!F82:K82)</f>
        <v>0</v>
      </c>
      <c r="M82" s="18" t="n">
        <f aca="false">'Rabocij stol'!E82*(COUNT('Rabocij stol'!F82:K82))</f>
        <v>0</v>
      </c>
      <c r="N82" s="18" t="n">
        <f aca="false">SUM('Rabocij stol'!L82:M82)</f>
        <v>0</v>
      </c>
      <c r="O82" s="19" t="e">
        <f aca="false">(AVERAGE('Rabocij stol'!F82:K82))</f>
        <v>#DIV/0!</v>
      </c>
    </row>
    <row r="83" customFormat="false" ht="18.75" hidden="false" customHeight="false" outlineLevel="0" collapsed="false">
      <c r="A83" s="13" t="n">
        <v>80</v>
      </c>
      <c r="B83" s="7"/>
      <c r="C83" s="15"/>
      <c r="D83" s="15"/>
      <c r="E83" s="15"/>
      <c r="F83" s="33"/>
      <c r="G83" s="33"/>
      <c r="H83" s="33"/>
      <c r="I83" s="33"/>
      <c r="J83" s="33"/>
      <c r="K83" s="33"/>
      <c r="L83" s="18" t="n">
        <f aca="false">SUM('Rabocij stol'!F83:K83)</f>
        <v>0</v>
      </c>
      <c r="M83" s="18" t="n">
        <f aca="false">'Rabocij stol'!E83*(COUNT('Rabocij stol'!F83:K83))</f>
        <v>0</v>
      </c>
      <c r="N83" s="18" t="n">
        <f aca="false">SUM('Rabocij stol'!L83:M83)</f>
        <v>0</v>
      </c>
      <c r="O83" s="19" t="e">
        <f aca="false">(AVERAGE('Rabocij stol'!F83:K83))</f>
        <v>#DIV/0!</v>
      </c>
    </row>
    <row r="84" customFormat="false" ht="18.75" hidden="false" customHeight="false" outlineLevel="0" collapsed="false">
      <c r="A84" s="13" t="n">
        <v>81</v>
      </c>
      <c r="B84" s="7"/>
      <c r="C84" s="15"/>
      <c r="D84" s="15"/>
      <c r="E84" s="15"/>
      <c r="F84" s="33"/>
      <c r="G84" s="33"/>
      <c r="H84" s="33"/>
      <c r="I84" s="33"/>
      <c r="J84" s="33"/>
      <c r="K84" s="33"/>
      <c r="L84" s="18" t="n">
        <f aca="false">SUM('Rabocij stol'!F84:K84)</f>
        <v>0</v>
      </c>
      <c r="M84" s="18" t="n">
        <f aca="false">'Rabocij stol'!E84*(COUNT('Rabocij stol'!F84:K84))</f>
        <v>0</v>
      </c>
      <c r="N84" s="18" t="n">
        <f aca="false">SUM('Rabocij stol'!L84:M84)</f>
        <v>0</v>
      </c>
      <c r="O84" s="19" t="e">
        <f aca="false">(AVERAGE('Rabocij stol'!F84:K84))</f>
        <v>#DIV/0!</v>
      </c>
    </row>
    <row r="85" customFormat="false" ht="18.75" hidden="false" customHeight="false" outlineLevel="0" collapsed="false">
      <c r="A85" s="13" t="n">
        <v>82</v>
      </c>
      <c r="B85" s="7"/>
      <c r="C85" s="15"/>
      <c r="D85" s="15"/>
      <c r="E85" s="15"/>
      <c r="F85" s="33"/>
      <c r="G85" s="33"/>
      <c r="H85" s="33"/>
      <c r="I85" s="33"/>
      <c r="J85" s="33"/>
      <c r="K85" s="33"/>
      <c r="L85" s="18" t="n">
        <f aca="false">SUM('Rabocij stol'!F85:K85)</f>
        <v>0</v>
      </c>
      <c r="M85" s="18" t="n">
        <f aca="false">'Rabocij stol'!E85*(COUNT('Rabocij stol'!F85:K85))</f>
        <v>0</v>
      </c>
      <c r="N85" s="18" t="n">
        <f aca="false">SUM('Rabocij stol'!L85:M85)</f>
        <v>0</v>
      </c>
      <c r="O85" s="19" t="e">
        <f aca="false">(AVERAGE('Rabocij stol'!F85:K85))</f>
        <v>#DIV/0!</v>
      </c>
    </row>
    <row r="86" customFormat="false" ht="18.75" hidden="false" customHeight="false" outlineLevel="0" collapsed="false">
      <c r="A86" s="13" t="n">
        <v>83</v>
      </c>
      <c r="B86" s="7"/>
      <c r="C86" s="15"/>
      <c r="D86" s="15"/>
      <c r="E86" s="15"/>
      <c r="F86" s="33"/>
      <c r="G86" s="33"/>
      <c r="H86" s="33"/>
      <c r="I86" s="33"/>
      <c r="J86" s="33"/>
      <c r="K86" s="33"/>
      <c r="L86" s="18" t="n">
        <f aca="false">SUM('Rabocij stol'!F86:K86)</f>
        <v>0</v>
      </c>
      <c r="M86" s="18" t="n">
        <f aca="false">'Rabocij stol'!E86*(COUNT('Rabocij stol'!F86:K86))</f>
        <v>0</v>
      </c>
      <c r="N86" s="18" t="n">
        <f aca="false">SUM('Rabocij stol'!L86:M86)</f>
        <v>0</v>
      </c>
      <c r="O86" s="19" t="e">
        <f aca="false">(AVERAGE('Rabocij stol'!F86:K86))</f>
        <v>#DIV/0!</v>
      </c>
    </row>
    <row r="87" customFormat="false" ht="18.75" hidden="false" customHeight="false" outlineLevel="0" collapsed="false">
      <c r="A87" s="13" t="n">
        <v>84</v>
      </c>
      <c r="B87" s="35"/>
      <c r="C87" s="15"/>
      <c r="D87" s="15"/>
      <c r="E87" s="15"/>
      <c r="F87" s="33"/>
      <c r="G87" s="33"/>
      <c r="H87" s="33"/>
      <c r="I87" s="33"/>
      <c r="J87" s="33"/>
      <c r="K87" s="33"/>
      <c r="L87" s="18" t="n">
        <f aca="false">SUM('Rabocij stol'!F87:K87)</f>
        <v>0</v>
      </c>
      <c r="M87" s="18" t="n">
        <f aca="false">'Rabocij stol'!E87*(COUNT('Rabocij stol'!F87:K87))</f>
        <v>0</v>
      </c>
      <c r="N87" s="18" t="n">
        <f aca="false">SUM('Rabocij stol'!L87:M87)</f>
        <v>0</v>
      </c>
      <c r="O87" s="19" t="e">
        <f aca="false">(AVERAGE('Rabocij stol'!F87:K87))</f>
        <v>#DIV/0!</v>
      </c>
    </row>
    <row r="88" customFormat="false" ht="18.75" hidden="false" customHeight="false" outlineLevel="0" collapsed="false">
      <c r="A88" s="13" t="n">
        <v>85</v>
      </c>
      <c r="B88" s="7"/>
      <c r="C88" s="15"/>
      <c r="D88" s="15"/>
      <c r="E88" s="15"/>
      <c r="F88" s="33"/>
      <c r="G88" s="33"/>
      <c r="H88" s="33"/>
      <c r="I88" s="33"/>
      <c r="J88" s="33"/>
      <c r="K88" s="33"/>
      <c r="L88" s="18" t="n">
        <f aca="false">SUM('Rabocij stol'!F88:K88)</f>
        <v>0</v>
      </c>
      <c r="M88" s="18" t="n">
        <f aca="false">'Rabocij stol'!E88*(COUNT('Rabocij stol'!F88:K88))</f>
        <v>0</v>
      </c>
      <c r="N88" s="18" t="n">
        <f aca="false">SUM('Rabocij stol'!L88:M88)</f>
        <v>0</v>
      </c>
      <c r="O88" s="19" t="e">
        <f aca="false">(AVERAGE('Rabocij stol'!F88:K88))</f>
        <v>#DIV/0!</v>
      </c>
    </row>
    <row r="89" customFormat="false" ht="18.75" hidden="false" customHeight="false" outlineLevel="0" collapsed="false">
      <c r="A89" s="13" t="n">
        <v>86</v>
      </c>
      <c r="B89" s="7"/>
      <c r="C89" s="15"/>
      <c r="D89" s="15"/>
      <c r="E89" s="15"/>
      <c r="F89" s="33"/>
      <c r="G89" s="33"/>
      <c r="H89" s="33"/>
      <c r="I89" s="33"/>
      <c r="J89" s="33"/>
      <c r="K89" s="33"/>
      <c r="L89" s="18" t="n">
        <f aca="false">SUM('Rabocij stol'!F89:K89)</f>
        <v>0</v>
      </c>
      <c r="M89" s="18" t="n">
        <f aca="false">'Rabocij stol'!E89*(COUNT('Rabocij stol'!F89:K89))</f>
        <v>0</v>
      </c>
      <c r="N89" s="18" t="n">
        <f aca="false">SUM('Rabocij stol'!L89:M89)</f>
        <v>0</v>
      </c>
      <c r="O89" s="19" t="e">
        <f aca="false">(AVERAGE('Rabocij stol'!F89:K89))</f>
        <v>#DIV/0!</v>
      </c>
    </row>
    <row r="90" customFormat="false" ht="18.75" hidden="false" customHeight="false" outlineLevel="0" collapsed="false">
      <c r="A90" s="13" t="n">
        <v>87</v>
      </c>
      <c r="B90" s="7"/>
      <c r="C90" s="15"/>
      <c r="D90" s="15"/>
      <c r="E90" s="15"/>
      <c r="F90" s="33"/>
      <c r="G90" s="33"/>
      <c r="H90" s="33"/>
      <c r="I90" s="33"/>
      <c r="J90" s="33"/>
      <c r="K90" s="33"/>
      <c r="L90" s="18" t="n">
        <f aca="false">SUM('Rabocij stol'!F90:K90)</f>
        <v>0</v>
      </c>
      <c r="M90" s="18" t="n">
        <f aca="false">'Rabocij stol'!E90*(COUNT('Rabocij stol'!F90:K90))</f>
        <v>0</v>
      </c>
      <c r="N90" s="18" t="n">
        <f aca="false">SUM('Rabocij stol'!L90:M90)</f>
        <v>0</v>
      </c>
      <c r="O90" s="19" t="e">
        <f aca="false">(AVERAGE('Rabocij stol'!F90:K90))</f>
        <v>#DIV/0!</v>
      </c>
    </row>
  </sheetData>
  <printOptions headings="false" gridLines="false" gridLinesSet="true" horizontalCentered="true" verticalCentered="false"/>
  <pageMargins left="0.6" right="0.6" top="0.190277777777778" bottom="0.37986111111111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U41"/>
  <sheetViews>
    <sheetView windowProtection="false" showFormulas="false" showGridLines="true" showRowColHeaders="true" showZeros="true" rightToLeft="false" tabSelected="false" showOutlineSymbols="false" defaultGridColor="true" view="normal" topLeftCell="A1" colorId="64" zoomScale="60" zoomScaleNormal="60" zoomScalePageLayoutView="75" workbookViewId="0">
      <selection pane="topLeft" activeCell="K43" activeCellId="0" sqref="K43"/>
    </sheetView>
  </sheetViews>
  <sheetFormatPr defaultRowHeight="12.75"/>
  <cols>
    <col collapsed="false" hidden="false" max="1" min="1" style="1" width="9.4234693877551"/>
    <col collapsed="false" hidden="false" max="2" min="2" style="0" width="40.5714285714286"/>
    <col collapsed="false" hidden="false" max="3" min="3" style="1" width="21.5714285714286"/>
    <col collapsed="false" hidden="true" max="4" min="4" style="1" width="0"/>
    <col collapsed="false" hidden="false" max="5" min="5" style="36" width="6.4234693877551"/>
    <col collapsed="false" hidden="false" max="10" min="6" style="36" width="10.8520408163265"/>
    <col collapsed="false" hidden="false" max="11" min="11" style="36" width="8.4234693877551"/>
    <col collapsed="false" hidden="true" max="12" min="12" style="36" width="0"/>
    <col collapsed="false" hidden="true" max="13" min="13" style="1" width="0"/>
    <col collapsed="false" hidden="false" max="14" min="14" style="37" width="12.2857142857143"/>
    <col collapsed="false" hidden="false" max="15" min="15" style="38" width="13.1377551020408"/>
    <col collapsed="false" hidden="true" max="16" min="16" style="1" width="0"/>
    <col collapsed="false" hidden="false" max="17" min="17" style="0" width="3.41836734693878"/>
    <col collapsed="false" hidden="false" max="18" min="18" style="1" width="2"/>
    <col collapsed="false" hidden="false" max="19" min="19" style="1" width="14.7040816326531"/>
    <col collapsed="false" hidden="false" max="20" min="20" style="1" width="5.42857142857143"/>
    <col collapsed="false" hidden="false" max="21" min="21" style="1" width="11.5714285714286"/>
    <col collapsed="false" hidden="true" max="22" min="22" style="0" width="0"/>
    <col collapsed="false" hidden="false" max="24" min="23" style="0" width="8.72959183673469"/>
    <col collapsed="false" hidden="false" max="25" min="25" style="0" width="6.00510204081633"/>
    <col collapsed="false" hidden="false" max="26" min="26" style="0" width="10.8520408163265"/>
    <col collapsed="false" hidden="false" max="32" min="27" style="0" width="8.72959183673469"/>
    <col collapsed="false" hidden="false" max="34" min="33" style="0" width="3.86224489795918"/>
    <col collapsed="false" hidden="false" max="1025" min="35" style="0" width="8.72959183673469"/>
  </cols>
  <sheetData>
    <row r="1" customFormat="false" ht="42" hidden="false" customHeight="true" outlineLevel="0" collapsed="false">
      <c r="A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R1" s="0"/>
      <c r="S1" s="0"/>
      <c r="T1" s="0"/>
      <c r="U1" s="0"/>
    </row>
    <row r="2" customFormat="false" ht="10.7" hidden="false" customHeight="true" outlineLevel="0" collapsed="false">
      <c r="A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R2" s="0"/>
      <c r="S2" s="0"/>
      <c r="T2" s="0"/>
      <c r="U2" s="0"/>
    </row>
    <row r="3" customFormat="false" ht="32.25" hidden="false" customHeight="true" outlineLevel="0" collapsed="false">
      <c r="A3" s="39" t="s">
        <v>72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0"/>
      <c r="R3" s="0"/>
      <c r="S3" s="0"/>
      <c r="T3" s="0"/>
      <c r="U3" s="0"/>
    </row>
    <row r="4" customFormat="false" ht="42" hidden="false" customHeight="true" outlineLevel="0" collapsed="false">
      <c r="A4" s="40" t="s">
        <v>1</v>
      </c>
      <c r="B4" s="40" t="s">
        <v>2</v>
      </c>
      <c r="C4" s="40" t="s">
        <v>3</v>
      </c>
      <c r="D4" s="40" t="s">
        <v>4</v>
      </c>
      <c r="E4" s="40" t="s">
        <v>5</v>
      </c>
      <c r="F4" s="40" t="s">
        <v>6</v>
      </c>
      <c r="G4" s="40" t="s">
        <v>7</v>
      </c>
      <c r="H4" s="40" t="s">
        <v>8</v>
      </c>
      <c r="I4" s="40" t="s">
        <v>9</v>
      </c>
      <c r="J4" s="40" t="s">
        <v>10</v>
      </c>
      <c r="K4" s="40" t="s">
        <v>11</v>
      </c>
      <c r="L4" s="40" t="s">
        <v>12</v>
      </c>
      <c r="M4" s="40" t="s">
        <v>13</v>
      </c>
      <c r="N4" s="41" t="s">
        <v>14</v>
      </c>
      <c r="O4" s="42" t="s">
        <v>15</v>
      </c>
      <c r="P4" s="43" t="s">
        <v>16</v>
      </c>
      <c r="R4" s="0"/>
      <c r="S4" s="0"/>
      <c r="T4" s="0"/>
      <c r="U4" s="0"/>
    </row>
    <row r="5" s="51" customFormat="true" ht="25.9" hidden="false" customHeight="true" outlineLevel="0" collapsed="false">
      <c r="A5" s="44" t="n">
        <v>1</v>
      </c>
      <c r="B5" s="45" t="str">
        <f aca="false">'Rabocij stol'!B43</f>
        <v>Jānis Zemītis</v>
      </c>
      <c r="C5" s="46" t="str">
        <f aca="false">'Rabocij stol'!C43</f>
        <v>Ten Pin</v>
      </c>
      <c r="D5" s="47"/>
      <c r="E5" s="46" t="n">
        <f aca="false">'Rabocij stol'!E43</f>
        <v>0</v>
      </c>
      <c r="F5" s="46" t="n">
        <f aca="false">'Rabocij stol'!F43</f>
        <v>216</v>
      </c>
      <c r="G5" s="46" t="n">
        <f aca="false">'Rabocij stol'!G43</f>
        <v>270</v>
      </c>
      <c r="H5" s="46" t="n">
        <f aca="false">'Rabocij stol'!H43</f>
        <v>240</v>
      </c>
      <c r="I5" s="46" t="n">
        <f aca="false">'Rabocij stol'!I43</f>
        <v>191</v>
      </c>
      <c r="J5" s="46" t="n">
        <f aca="false">'Rabocij stol'!J43</f>
        <v>277</v>
      </c>
      <c r="K5" s="46" t="n">
        <f aca="false">'Rabocij stol'!K43</f>
        <v>256</v>
      </c>
      <c r="L5" s="47"/>
      <c r="M5" s="47"/>
      <c r="N5" s="48" t="n">
        <f aca="false">'Rabocij stol'!N43</f>
        <v>1450</v>
      </c>
      <c r="O5" s="49" t="n">
        <f aca="false">'Rabocij stol'!O43</f>
        <v>241.666666666667</v>
      </c>
      <c r="P5" s="50" t="e">
        <f aca="false">'kv. rezultātu lapa'!#ref!-'kv. rezultātu lapa'!#ref!</f>
        <v>#VALUE!</v>
      </c>
    </row>
    <row r="6" s="51" customFormat="true" ht="25.9" hidden="false" customHeight="true" outlineLevel="0" collapsed="false">
      <c r="A6" s="44" t="n">
        <v>2</v>
      </c>
      <c r="B6" s="45" t="str">
        <f aca="false">'Rabocij stol'!B67</f>
        <v>Dmitrijs Čebotarjovs</v>
      </c>
      <c r="C6" s="46" t="str">
        <f aca="false">'Rabocij stol'!C67</f>
        <v>Ten Pin</v>
      </c>
      <c r="D6" s="52"/>
      <c r="E6" s="46" t="n">
        <f aca="false">'Rabocij stol'!E67</f>
        <v>0</v>
      </c>
      <c r="F6" s="46" t="n">
        <f aca="false">'Rabocij stol'!F67</f>
        <v>193</v>
      </c>
      <c r="G6" s="46" t="n">
        <f aca="false">'Rabocij stol'!G67</f>
        <v>269</v>
      </c>
      <c r="H6" s="46" t="n">
        <f aca="false">'Rabocij stol'!H67</f>
        <v>246</v>
      </c>
      <c r="I6" s="46" t="n">
        <f aca="false">'Rabocij stol'!I67</f>
        <v>215</v>
      </c>
      <c r="J6" s="46" t="n">
        <f aca="false">'Rabocij stol'!J67</f>
        <v>279</v>
      </c>
      <c r="K6" s="46" t="n">
        <f aca="false">'Rabocij stol'!K67</f>
        <v>213</v>
      </c>
      <c r="L6" s="53"/>
      <c r="M6" s="54"/>
      <c r="N6" s="48" t="n">
        <f aca="false">'Rabocij stol'!N67</f>
        <v>1415</v>
      </c>
      <c r="O6" s="49" t="n">
        <f aca="false">'Rabocij stol'!O67</f>
        <v>235.833333333333</v>
      </c>
      <c r="P6" s="55" t="e">
        <f aca="false">'Kv. Rezultātu lapa'!N5-'kv. rezultātu lapa'!#ref!</f>
        <v>#VALUE!</v>
      </c>
    </row>
    <row r="7" s="51" customFormat="true" ht="25.9" hidden="false" customHeight="true" outlineLevel="0" collapsed="false">
      <c r="A7" s="44" t="n">
        <v>3</v>
      </c>
      <c r="B7" s="45" t="str">
        <f aca="false">'Rabocij stol'!B9</f>
        <v>Daniels Vēzis</v>
      </c>
      <c r="C7" s="46" t="str">
        <f aca="false">'Rabocij stol'!C9</f>
        <v>Ten Pin</v>
      </c>
      <c r="D7" s="56"/>
      <c r="E7" s="57" t="n">
        <f aca="false">'Rabocij stol'!E9</f>
        <v>0</v>
      </c>
      <c r="F7" s="46" t="n">
        <f aca="false">'Rabocij stol'!F9</f>
        <v>212</v>
      </c>
      <c r="G7" s="46" t="n">
        <f aca="false">'Rabocij stol'!G9</f>
        <v>246</v>
      </c>
      <c r="H7" s="58" t="n">
        <f aca="false">'Rabocij stol'!H9</f>
        <v>300</v>
      </c>
      <c r="I7" s="46" t="n">
        <f aca="false">'Rabocij stol'!I9</f>
        <v>181</v>
      </c>
      <c r="J7" s="46" t="n">
        <f aca="false">'Rabocij stol'!J9</f>
        <v>213</v>
      </c>
      <c r="K7" s="46" t="n">
        <f aca="false">'Rabocij stol'!K9</f>
        <v>200</v>
      </c>
      <c r="L7" s="36"/>
      <c r="M7" s="1"/>
      <c r="N7" s="48" t="n">
        <f aca="false">'Rabocij stol'!N9</f>
        <v>1352</v>
      </c>
      <c r="O7" s="49" t="n">
        <f aca="false">'Rabocij stol'!O9</f>
        <v>225.333333333333</v>
      </c>
      <c r="P7" s="55" t="e">
        <f aca="false">'Kv. Rezultātu lapa'!N6-'kv. rezultātu lapa'!#ref!</f>
        <v>#VALUE!</v>
      </c>
    </row>
    <row r="8" customFormat="false" ht="25.9" hidden="false" customHeight="true" outlineLevel="0" collapsed="false">
      <c r="A8" s="44" t="n">
        <v>4</v>
      </c>
      <c r="B8" s="45" t="str">
        <f aca="false">'Rabocij stol'!B36</f>
        <v>Andis Dārziņš</v>
      </c>
      <c r="C8" s="46" t="str">
        <f aca="false">'Rabocij stol'!C36</f>
        <v>Ten Pin</v>
      </c>
      <c r="D8" s="47"/>
      <c r="E8" s="57" t="n">
        <f aca="false">'Rabocij stol'!E36</f>
        <v>0</v>
      </c>
      <c r="F8" s="46" t="n">
        <f aca="false">'Rabocij stol'!F36</f>
        <v>242</v>
      </c>
      <c r="G8" s="46" t="n">
        <f aca="false">'Rabocij stol'!G36</f>
        <v>228</v>
      </c>
      <c r="H8" s="46" t="n">
        <f aca="false">'Rabocij stol'!H36</f>
        <v>175</v>
      </c>
      <c r="I8" s="46" t="n">
        <f aca="false">'Rabocij stol'!I36</f>
        <v>244</v>
      </c>
      <c r="J8" s="46" t="n">
        <f aca="false">'Rabocij stol'!J36</f>
        <v>223</v>
      </c>
      <c r="K8" s="46" t="n">
        <f aca="false">'Rabocij stol'!K36</f>
        <v>200</v>
      </c>
      <c r="L8" s="59"/>
      <c r="M8" s="59"/>
      <c r="N8" s="48" t="n">
        <f aca="false">'Rabocij stol'!N36</f>
        <v>1312</v>
      </c>
      <c r="O8" s="49" t="n">
        <f aca="false">'Rabocij stol'!O36</f>
        <v>218.666666666667</v>
      </c>
      <c r="P8" s="60" t="n">
        <v>0</v>
      </c>
      <c r="R8" s="0"/>
      <c r="S8" s="0"/>
      <c r="T8" s="0"/>
      <c r="U8" s="0"/>
    </row>
    <row r="9" customFormat="false" ht="25.9" hidden="false" customHeight="true" outlineLevel="0" collapsed="false">
      <c r="A9" s="44" t="n">
        <v>5</v>
      </c>
      <c r="B9" s="45" t="str">
        <f aca="false">'Rabocij stol'!B59</f>
        <v>Artemijs Hudjakovs</v>
      </c>
      <c r="C9" s="46" t="str">
        <f aca="false">'Rabocij stol'!C59</f>
        <v>Ten Pin</v>
      </c>
      <c r="D9" s="56"/>
      <c r="E9" s="46" t="n">
        <f aca="false">'Rabocij stol'!E59</f>
        <v>0</v>
      </c>
      <c r="F9" s="46" t="n">
        <f aca="false">'Rabocij stol'!F59</f>
        <v>240</v>
      </c>
      <c r="G9" s="46" t="n">
        <f aca="false">'Rabocij stol'!G59</f>
        <v>222</v>
      </c>
      <c r="H9" s="46" t="n">
        <f aca="false">'Rabocij stol'!H59</f>
        <v>224</v>
      </c>
      <c r="I9" s="46" t="n">
        <f aca="false">'Rabocij stol'!I59</f>
        <v>248</v>
      </c>
      <c r="J9" s="46" t="n">
        <f aca="false">'Rabocij stol'!J59</f>
        <v>190</v>
      </c>
      <c r="K9" s="46" t="n">
        <f aca="false">'Rabocij stol'!K59</f>
        <v>166</v>
      </c>
      <c r="L9" s="61"/>
      <c r="M9" s="56"/>
      <c r="N9" s="48" t="n">
        <f aca="false">'Rabocij stol'!N59</f>
        <v>1290</v>
      </c>
      <c r="O9" s="49" t="n">
        <f aca="false">'Rabocij stol'!O59</f>
        <v>215</v>
      </c>
      <c r="P9" s="62" t="e">
        <f aca="false">'kv. rezultātu lapa'!#ref!-'kv. rezultātu lapa'!#ref!</f>
        <v>#VALUE!</v>
      </c>
      <c r="R9" s="0"/>
      <c r="S9" s="0"/>
      <c r="T9" s="0"/>
      <c r="U9" s="0"/>
    </row>
    <row r="10" customFormat="false" ht="25.9" hidden="false" customHeight="true" outlineLevel="0" collapsed="false">
      <c r="A10" s="44" t="n">
        <v>6</v>
      </c>
      <c r="B10" s="45" t="str">
        <f aca="false">'Rabocij stol'!B71</f>
        <v>Edmunds Jansons</v>
      </c>
      <c r="C10" s="46" t="str">
        <f aca="false">'Rabocij stol'!C71</f>
        <v>Zelta Prizma</v>
      </c>
      <c r="E10" s="46" t="n">
        <f aca="false">'Rabocij stol'!E71</f>
        <v>0</v>
      </c>
      <c r="F10" s="46" t="n">
        <f aca="false">'Rabocij stol'!F71</f>
        <v>187</v>
      </c>
      <c r="G10" s="46" t="n">
        <f aca="false">'Rabocij stol'!G71</f>
        <v>234</v>
      </c>
      <c r="H10" s="46" t="n">
        <f aca="false">'Rabocij stol'!H71</f>
        <v>227</v>
      </c>
      <c r="I10" s="46" t="n">
        <f aca="false">'Rabocij stol'!I71</f>
        <v>211</v>
      </c>
      <c r="J10" s="46" t="n">
        <f aca="false">'Rabocij stol'!J71</f>
        <v>213</v>
      </c>
      <c r="K10" s="46" t="n">
        <f aca="false">'Rabocij stol'!K71</f>
        <v>181</v>
      </c>
      <c r="N10" s="48" t="n">
        <f aca="false">'Rabocij stol'!N71</f>
        <v>1253</v>
      </c>
      <c r="O10" s="49" t="n">
        <f aca="false">'Rabocij stol'!O71</f>
        <v>208.833333333333</v>
      </c>
      <c r="P10" s="63" t="e">
        <f aca="false">'Kv. Rezultātu lapa'!N7-'kv. rezultātu lapa'!#ref!</f>
        <v>#VALUE!</v>
      </c>
      <c r="R10" s="0"/>
      <c r="S10" s="0"/>
      <c r="T10" s="0"/>
      <c r="U10" s="0"/>
    </row>
    <row r="11" customFormat="false" ht="25.9" hidden="false" customHeight="true" outlineLevel="0" collapsed="false">
      <c r="A11" s="44" t="n">
        <v>7</v>
      </c>
      <c r="B11" s="45" t="str">
        <f aca="false">'Rabocij stol'!B7</f>
        <v>Pēteris Cimdiņš</v>
      </c>
      <c r="C11" s="46" t="str">
        <f aca="false">'Rabocij stol'!C7</f>
        <v>LABA</v>
      </c>
      <c r="D11" s="56"/>
      <c r="E11" s="57" t="n">
        <f aca="false">'Rabocij stol'!E7</f>
        <v>0</v>
      </c>
      <c r="F11" s="46" t="n">
        <f aca="false">'Rabocij stol'!F7</f>
        <v>213</v>
      </c>
      <c r="G11" s="46" t="n">
        <f aca="false">'Rabocij stol'!G7</f>
        <v>182</v>
      </c>
      <c r="H11" s="46" t="n">
        <f aca="false">'Rabocij stol'!H7</f>
        <v>175</v>
      </c>
      <c r="I11" s="46" t="n">
        <f aca="false">'Rabocij stol'!I7</f>
        <v>219</v>
      </c>
      <c r="J11" s="46" t="n">
        <f aca="false">'Rabocij stol'!J7</f>
        <v>235</v>
      </c>
      <c r="K11" s="46" t="n">
        <f aca="false">'Rabocij stol'!K7</f>
        <v>224</v>
      </c>
      <c r="N11" s="48" t="n">
        <f aca="false">'Rabocij stol'!N7</f>
        <v>1248</v>
      </c>
      <c r="O11" s="49" t="n">
        <f aca="false">'Rabocij stol'!O7</f>
        <v>208</v>
      </c>
      <c r="P11" s="62" t="e">
        <f aca="false">'Kv. Rezultātu lapa'!N8-'kv. rezultātu lapa'!#ref!</f>
        <v>#VALUE!</v>
      </c>
      <c r="R11" s="0"/>
      <c r="S11" s="0"/>
      <c r="T11" s="0"/>
      <c r="U11" s="0"/>
    </row>
    <row r="12" customFormat="false" ht="25.9" hidden="false" customHeight="true" outlineLevel="0" collapsed="false">
      <c r="A12" s="44" t="n">
        <v>8</v>
      </c>
      <c r="B12" s="45" t="str">
        <f aca="false">'Rabocij stol'!B48</f>
        <v>Artūrs Ļevikins</v>
      </c>
      <c r="C12" s="46" t="str">
        <f aca="false">'Rabocij stol'!C48</f>
        <v>A-Z Boulings</v>
      </c>
      <c r="D12" s="46"/>
      <c r="E12" s="46" t="n">
        <f aca="false">'Rabocij stol'!E48</f>
        <v>0</v>
      </c>
      <c r="F12" s="46" t="n">
        <f aca="false">'Rabocij stol'!F48</f>
        <v>205</v>
      </c>
      <c r="G12" s="46" t="n">
        <f aca="false">'Rabocij stol'!G48</f>
        <v>259</v>
      </c>
      <c r="H12" s="46" t="n">
        <f aca="false">'Rabocij stol'!H48</f>
        <v>178</v>
      </c>
      <c r="I12" s="46" t="n">
        <f aca="false">'Rabocij stol'!I48</f>
        <v>172</v>
      </c>
      <c r="J12" s="46" t="n">
        <f aca="false">'Rabocij stol'!J48</f>
        <v>230</v>
      </c>
      <c r="K12" s="46" t="n">
        <f aca="false">'Rabocij stol'!K48</f>
        <v>201</v>
      </c>
      <c r="L12" s="46"/>
      <c r="M12" s="46"/>
      <c r="N12" s="48" t="n">
        <f aca="false">'Rabocij stol'!N48</f>
        <v>1245</v>
      </c>
      <c r="O12" s="49" t="n">
        <f aca="false">'Rabocij stol'!O48</f>
        <v>207.5</v>
      </c>
      <c r="P12" s="63" t="e">
        <f aca="false">'Kv. Rezultātu lapa'!N9-'kv. rezultātu lapa'!#ref!</f>
        <v>#VALUE!</v>
      </c>
      <c r="R12" s="0"/>
      <c r="S12" s="0"/>
      <c r="T12" s="0"/>
      <c r="U12" s="0"/>
    </row>
    <row r="13" customFormat="false" ht="25.9" hidden="false" customHeight="true" outlineLevel="0" collapsed="false">
      <c r="A13" s="44" t="n">
        <v>9</v>
      </c>
      <c r="B13" s="45" t="str">
        <f aca="false">'Rabocij stol'!B32</f>
        <v>Ivars Vinters</v>
      </c>
      <c r="C13" s="46" t="str">
        <f aca="false">'Rabocij stol'!C32</f>
        <v>A-Z Boulings</v>
      </c>
      <c r="D13" s="56"/>
      <c r="E13" s="57" t="n">
        <f aca="false">'Rabocij stol'!E32</f>
        <v>0</v>
      </c>
      <c r="F13" s="46" t="n">
        <f aca="false">'Rabocij stol'!F32</f>
        <v>207</v>
      </c>
      <c r="G13" s="46" t="n">
        <f aca="false">'Rabocij stol'!G32</f>
        <v>187</v>
      </c>
      <c r="H13" s="46" t="n">
        <f aca="false">'Rabocij stol'!H32</f>
        <v>224</v>
      </c>
      <c r="I13" s="46" t="n">
        <f aca="false">'Rabocij stol'!I32</f>
        <v>226</v>
      </c>
      <c r="J13" s="46" t="n">
        <f aca="false">'Rabocij stol'!J32</f>
        <v>213</v>
      </c>
      <c r="K13" s="46" t="n">
        <f aca="false">'Rabocij stol'!K32</f>
        <v>186</v>
      </c>
      <c r="N13" s="48" t="n">
        <f aca="false">'Rabocij stol'!N32</f>
        <v>1243</v>
      </c>
      <c r="O13" s="49" t="n">
        <f aca="false">'Rabocij stol'!O32</f>
        <v>207.166666666667</v>
      </c>
      <c r="P13" s="62" t="e">
        <f aca="false">'Kv. Rezultātu lapa'!N10-'kv. rezultātu lapa'!#ref!</f>
        <v>#VALUE!</v>
      </c>
      <c r="R13" s="5"/>
      <c r="S13" s="5"/>
      <c r="T13" s="5"/>
      <c r="U13" s="5"/>
    </row>
    <row r="14" customFormat="false" ht="25.9" hidden="false" customHeight="true" outlineLevel="0" collapsed="false">
      <c r="A14" s="44" t="n">
        <v>10</v>
      </c>
      <c r="B14" s="45" t="str">
        <f aca="false">'Rabocij stol'!B65</f>
        <v>Raimonds Zemītis</v>
      </c>
      <c r="C14" s="46" t="str">
        <f aca="false">'Rabocij stol'!C65</f>
        <v>Ten Pin</v>
      </c>
      <c r="D14" s="52"/>
      <c r="E14" s="46" t="n">
        <f aca="false">'Rabocij stol'!E65</f>
        <v>0</v>
      </c>
      <c r="F14" s="46" t="n">
        <f aca="false">'Rabocij stol'!F65</f>
        <v>168</v>
      </c>
      <c r="G14" s="46" t="n">
        <f aca="false">'Rabocij stol'!G65</f>
        <v>171</v>
      </c>
      <c r="H14" s="46" t="n">
        <f aca="false">'Rabocij stol'!H65</f>
        <v>257</v>
      </c>
      <c r="I14" s="46" t="n">
        <f aca="false">'Rabocij stol'!I65</f>
        <v>196</v>
      </c>
      <c r="J14" s="46" t="n">
        <f aca="false">'Rabocij stol'!J65</f>
        <v>251</v>
      </c>
      <c r="K14" s="46" t="n">
        <f aca="false">'Rabocij stol'!K65</f>
        <v>191</v>
      </c>
      <c r="L14" s="64"/>
      <c r="M14" s="52"/>
      <c r="N14" s="48" t="n">
        <f aca="false">'Rabocij stol'!N65</f>
        <v>1234</v>
      </c>
      <c r="O14" s="49" t="n">
        <f aca="false">'Rabocij stol'!O65</f>
        <v>205.666666666667</v>
      </c>
      <c r="P14" s="63" t="e">
        <f aca="false">'kv. rezultātu lapa'!#ref!-'kv. rezultātu lapa'!#ref!</f>
        <v>#VALUE!</v>
      </c>
      <c r="R14" s="5"/>
      <c r="S14" s="5"/>
      <c r="T14" s="5"/>
      <c r="U14" s="5"/>
    </row>
    <row r="15" customFormat="false" ht="25.9" hidden="false" customHeight="true" outlineLevel="0" collapsed="false">
      <c r="A15" s="44" t="n">
        <v>11</v>
      </c>
      <c r="B15" s="45" t="str">
        <f aca="false">'Rabocij stol'!B27</f>
        <v>Vladimirs Pribiļevs</v>
      </c>
      <c r="C15" s="46" t="str">
        <f aca="false">'Rabocij stol'!C27</f>
        <v>Ten Pin</v>
      </c>
      <c r="D15" s="56"/>
      <c r="E15" s="57" t="n">
        <f aca="false">'Rabocij stol'!E27</f>
        <v>0</v>
      </c>
      <c r="F15" s="46" t="n">
        <f aca="false">'Rabocij stol'!F27</f>
        <v>189</v>
      </c>
      <c r="G15" s="46" t="n">
        <f aca="false">'Rabocij stol'!G27</f>
        <v>226</v>
      </c>
      <c r="H15" s="46" t="n">
        <f aca="false">'Rabocij stol'!H27</f>
        <v>191</v>
      </c>
      <c r="I15" s="46" t="n">
        <f aca="false">'Rabocij stol'!I27</f>
        <v>197</v>
      </c>
      <c r="J15" s="46" t="n">
        <f aca="false">'Rabocij stol'!J27</f>
        <v>206</v>
      </c>
      <c r="K15" s="46" t="n">
        <f aca="false">'Rabocij stol'!K27</f>
        <v>219</v>
      </c>
      <c r="N15" s="48" t="n">
        <f aca="false">'Rabocij stol'!N27</f>
        <v>1228</v>
      </c>
      <c r="O15" s="49" t="n">
        <f aca="false">'Rabocij stol'!O27</f>
        <v>204.666666666667</v>
      </c>
      <c r="P15" s="62" t="e">
        <f aca="false">'Kv. Rezultātu lapa'!N11-'kv. rezultātu lapa'!#ref!</f>
        <v>#VALUE!</v>
      </c>
      <c r="R15" s="5"/>
      <c r="S15" s="5"/>
      <c r="T15" s="5"/>
      <c r="U15" s="5"/>
    </row>
    <row r="16" customFormat="false" ht="25.9" hidden="false" customHeight="true" outlineLevel="0" collapsed="false">
      <c r="A16" s="44" t="n">
        <v>12</v>
      </c>
      <c r="B16" s="45" t="str">
        <f aca="false">'Rabocij stol'!B52</f>
        <v>Juliāns Visockis</v>
      </c>
      <c r="C16" s="46" t="str">
        <f aca="false">'Rabocij stol'!C52</f>
        <v>Ten Pin</v>
      </c>
      <c r="D16" s="47"/>
      <c r="E16" s="46" t="n">
        <f aca="false">'Rabocij stol'!E52</f>
        <v>0</v>
      </c>
      <c r="F16" s="46" t="n">
        <f aca="false">'Rabocij stol'!F52</f>
        <v>192</v>
      </c>
      <c r="G16" s="46" t="n">
        <f aca="false">'Rabocij stol'!G52</f>
        <v>178</v>
      </c>
      <c r="H16" s="46" t="n">
        <f aca="false">'Rabocij stol'!H52</f>
        <v>258</v>
      </c>
      <c r="I16" s="46" t="n">
        <f aca="false">'Rabocij stol'!I52</f>
        <v>189</v>
      </c>
      <c r="J16" s="46" t="n">
        <f aca="false">'Rabocij stol'!J52</f>
        <v>211</v>
      </c>
      <c r="K16" s="46" t="n">
        <f aca="false">'Rabocij stol'!K52</f>
        <v>198</v>
      </c>
      <c r="L16" s="59"/>
      <c r="M16" s="59"/>
      <c r="N16" s="48" t="n">
        <f aca="false">'Rabocij stol'!N52</f>
        <v>1226</v>
      </c>
      <c r="O16" s="49" t="n">
        <f aca="false">'Rabocij stol'!O52</f>
        <v>204.333333333333</v>
      </c>
      <c r="P16" s="63" t="e">
        <f aca="false">'kv. rezultātu lapa'!#ref!-'kv. rezultātu lapa'!#ref!</f>
        <v>#VALUE!</v>
      </c>
      <c r="R16" s="5"/>
      <c r="S16" s="5"/>
      <c r="T16" s="5"/>
      <c r="U16" s="5"/>
    </row>
    <row r="17" customFormat="false" ht="25.9" hidden="false" customHeight="true" outlineLevel="0" collapsed="false">
      <c r="A17" s="44" t="n">
        <v>13</v>
      </c>
      <c r="B17" s="45" t="str">
        <f aca="false">'Rabocij stol'!B10</f>
        <v>Aleksandrs Titkovs</v>
      </c>
      <c r="C17" s="46" t="str">
        <f aca="false">'Rabocij stol'!C10</f>
        <v>LABA</v>
      </c>
      <c r="D17" s="52"/>
      <c r="E17" s="57" t="n">
        <f aca="false">'Rabocij stol'!E10</f>
        <v>0</v>
      </c>
      <c r="F17" s="46" t="n">
        <f aca="false">'Rabocij stol'!F10</f>
        <v>168</v>
      </c>
      <c r="G17" s="46" t="n">
        <f aca="false">'Rabocij stol'!G10</f>
        <v>149</v>
      </c>
      <c r="H17" s="46" t="n">
        <f aca="false">'Rabocij stol'!H10</f>
        <v>177</v>
      </c>
      <c r="I17" s="46" t="n">
        <f aca="false">'Rabocij stol'!I10</f>
        <v>233</v>
      </c>
      <c r="J17" s="46" t="n">
        <f aca="false">'Rabocij stol'!J10</f>
        <v>255</v>
      </c>
      <c r="K17" s="46" t="n">
        <f aca="false">'Rabocij stol'!K10</f>
        <v>226</v>
      </c>
      <c r="L17" s="53"/>
      <c r="M17" s="54"/>
      <c r="N17" s="48" t="n">
        <f aca="false">'Rabocij stol'!N10</f>
        <v>1208</v>
      </c>
      <c r="O17" s="49" t="n">
        <f aca="false">'Rabocij stol'!O10</f>
        <v>201.333333333333</v>
      </c>
      <c r="P17" s="62" t="e">
        <f aca="false">'Kv. Rezultātu lapa'!N13-'kv. rezultātu lapa'!#ref!</f>
        <v>#VALUE!</v>
      </c>
      <c r="T17" s="5"/>
      <c r="U17" s="5"/>
    </row>
    <row r="18" customFormat="false" ht="25.9" hidden="false" customHeight="true" outlineLevel="0" collapsed="false">
      <c r="A18" s="44" t="n">
        <v>14</v>
      </c>
      <c r="B18" s="65" t="str">
        <f aca="false">'Rabocij stol'!B44</f>
        <v>Marija Tkačenko</v>
      </c>
      <c r="C18" s="46" t="str">
        <f aca="false">'Rabocij stol'!C44</f>
        <v>LABA</v>
      </c>
      <c r="D18" s="46"/>
      <c r="E18" s="46" t="n">
        <f aca="false">'Rabocij stol'!E44</f>
        <v>8</v>
      </c>
      <c r="F18" s="46" t="n">
        <f aca="false">'Rabocij stol'!F44</f>
        <v>186</v>
      </c>
      <c r="G18" s="46" t="n">
        <f aca="false">'Rabocij stol'!G44</f>
        <v>163</v>
      </c>
      <c r="H18" s="46" t="n">
        <f aca="false">'Rabocij stol'!H44</f>
        <v>215</v>
      </c>
      <c r="I18" s="46" t="n">
        <f aca="false">'Rabocij stol'!I44</f>
        <v>209</v>
      </c>
      <c r="J18" s="46" t="n">
        <f aca="false">'Rabocij stol'!J44</f>
        <v>192</v>
      </c>
      <c r="K18" s="46" t="n">
        <f aca="false">'Rabocij stol'!K44</f>
        <v>175</v>
      </c>
      <c r="L18" s="46"/>
      <c r="M18" s="46"/>
      <c r="N18" s="48" t="n">
        <f aca="false">'Rabocij stol'!N44</f>
        <v>1188</v>
      </c>
      <c r="O18" s="49" t="n">
        <f aca="false">'Rabocij stol'!O44</f>
        <v>190</v>
      </c>
      <c r="P18" s="63" t="e">
        <f aca="false">'Kv. Rezultātu lapa'!N14-'kv. rezultātu lapa'!#ref!</f>
        <v>#VALUE!</v>
      </c>
      <c r="T18" s="5"/>
      <c r="U18" s="5"/>
    </row>
    <row r="19" customFormat="false" ht="25.9" hidden="false" customHeight="true" outlineLevel="0" collapsed="false">
      <c r="A19" s="44" t="n">
        <v>15</v>
      </c>
      <c r="B19" s="45" t="str">
        <f aca="false">'Rabocij stol'!B72</f>
        <v>Mārtiņš Vilnis</v>
      </c>
      <c r="C19" s="46" t="str">
        <f aca="false">'Rabocij stol'!C72</f>
        <v>LABA</v>
      </c>
      <c r="E19" s="46" t="n">
        <f aca="false">'Rabocij stol'!E72</f>
        <v>0</v>
      </c>
      <c r="F19" s="46" t="n">
        <f aca="false">'Rabocij stol'!F72</f>
        <v>207</v>
      </c>
      <c r="G19" s="46" t="n">
        <f aca="false">'Rabocij stol'!G72</f>
        <v>167</v>
      </c>
      <c r="H19" s="46" t="n">
        <f aca="false">'Rabocij stol'!H72</f>
        <v>179</v>
      </c>
      <c r="I19" s="46" t="n">
        <f aca="false">'Rabocij stol'!I72</f>
        <v>213</v>
      </c>
      <c r="J19" s="46" t="n">
        <f aca="false">'Rabocij stol'!J72</f>
        <v>171</v>
      </c>
      <c r="K19" s="46" t="n">
        <f aca="false">'Rabocij stol'!K72</f>
        <v>234</v>
      </c>
      <c r="N19" s="48" t="n">
        <f aca="false">'Rabocij stol'!N72</f>
        <v>1171</v>
      </c>
      <c r="O19" s="49" t="n">
        <f aca="false">'Rabocij stol'!O72</f>
        <v>195.166666666667</v>
      </c>
      <c r="P19" s="62" t="e">
        <f aca="false">'kv. rezultātu lapa'!#ref!-'kv. rezultātu lapa'!#ref!</f>
        <v>#VALUE!</v>
      </c>
      <c r="T19" s="5"/>
      <c r="U19" s="5"/>
    </row>
    <row r="20" customFormat="false" ht="25.9" hidden="false" customHeight="true" outlineLevel="0" collapsed="false">
      <c r="A20" s="44" t="n">
        <v>16</v>
      </c>
      <c r="B20" s="45" t="str">
        <f aca="false">'Rabocij stol'!B38</f>
        <v>Toms Pultraks</v>
      </c>
      <c r="C20" s="46" t="str">
        <f aca="false">'Rabocij stol'!C38</f>
        <v>LABA</v>
      </c>
      <c r="D20" s="52"/>
      <c r="E20" s="46" t="n">
        <f aca="false">'Rabocij stol'!E38</f>
        <v>0</v>
      </c>
      <c r="F20" s="46" t="n">
        <f aca="false">'Rabocij stol'!F38</f>
        <v>172</v>
      </c>
      <c r="G20" s="46" t="n">
        <f aca="false">'Rabocij stol'!G38</f>
        <v>204</v>
      </c>
      <c r="H20" s="46" t="n">
        <f aca="false">'Rabocij stol'!H38</f>
        <v>212</v>
      </c>
      <c r="I20" s="46" t="n">
        <f aca="false">'Rabocij stol'!I38</f>
        <v>225</v>
      </c>
      <c r="J20" s="46" t="n">
        <f aca="false">'Rabocij stol'!J38</f>
        <v>145</v>
      </c>
      <c r="K20" s="46" t="n">
        <f aca="false">'Rabocij stol'!K38</f>
        <v>207</v>
      </c>
      <c r="L20" s="64"/>
      <c r="M20" s="52"/>
      <c r="N20" s="48" t="n">
        <f aca="false">'Rabocij stol'!N38</f>
        <v>1165</v>
      </c>
      <c r="O20" s="49" t="n">
        <f aca="false">'Rabocij stol'!O38</f>
        <v>194.166666666667</v>
      </c>
      <c r="P20" s="63" t="e">
        <f aca="false">'kv. rezultātu lapa'!#ref!-'kv. rezultātu lapa'!#ref!</f>
        <v>#VALUE!</v>
      </c>
      <c r="T20" s="5"/>
      <c r="U20" s="5"/>
    </row>
    <row r="21" customFormat="false" ht="25.9" hidden="false" customHeight="true" outlineLevel="0" collapsed="false">
      <c r="A21" s="44" t="n">
        <v>17</v>
      </c>
      <c r="B21" s="65" t="str">
        <f aca="false">'Rabocij stol'!B66</f>
        <v>Veronika Hudjakova</v>
      </c>
      <c r="C21" s="46" t="str">
        <f aca="false">'Rabocij stol'!C66</f>
        <v>Ten Pin</v>
      </c>
      <c r="D21" s="56"/>
      <c r="E21" s="46" t="n">
        <f aca="false">'Rabocij stol'!E66</f>
        <v>8</v>
      </c>
      <c r="F21" s="46" t="n">
        <f aca="false">'Rabocij stol'!F66</f>
        <v>174</v>
      </c>
      <c r="G21" s="46" t="n">
        <f aca="false">'Rabocij stol'!G66</f>
        <v>246</v>
      </c>
      <c r="H21" s="46" t="n">
        <f aca="false">'Rabocij stol'!H66</f>
        <v>167</v>
      </c>
      <c r="I21" s="46" t="n">
        <f aca="false">'Rabocij stol'!I66</f>
        <v>141</v>
      </c>
      <c r="J21" s="46" t="n">
        <f aca="false">'Rabocij stol'!J66</f>
        <v>170</v>
      </c>
      <c r="K21" s="46" t="n">
        <f aca="false">'Rabocij stol'!K66</f>
        <v>213</v>
      </c>
      <c r="N21" s="48" t="n">
        <f aca="false">'Rabocij stol'!N66</f>
        <v>1159</v>
      </c>
      <c r="O21" s="49" t="n">
        <f aca="false">'Rabocij stol'!O66</f>
        <v>185.166666666667</v>
      </c>
      <c r="P21" s="62" t="e">
        <f aca="false">'kv. rezultātu lapa'!#ref!-'kv. rezultātu lapa'!#ref!</f>
        <v>#VALUE!</v>
      </c>
      <c r="T21" s="5"/>
      <c r="U21" s="5"/>
    </row>
    <row r="22" customFormat="false" ht="25.9" hidden="false" customHeight="true" outlineLevel="0" collapsed="false">
      <c r="A22" s="44" t="n">
        <v>18</v>
      </c>
      <c r="B22" s="45" t="str">
        <f aca="false">'Rabocij stol'!B26</f>
        <v>Aleksandrs Tjulins</v>
      </c>
      <c r="C22" s="46" t="str">
        <f aca="false">'Rabocij stol'!C26</f>
        <v>LABA</v>
      </c>
      <c r="D22" s="46"/>
      <c r="E22" s="57" t="n">
        <f aca="false">'Rabocij stol'!E26</f>
        <v>0</v>
      </c>
      <c r="F22" s="46" t="n">
        <f aca="false">'Rabocij stol'!F26</f>
        <v>173</v>
      </c>
      <c r="G22" s="46" t="n">
        <f aca="false">'Rabocij stol'!G26</f>
        <v>149</v>
      </c>
      <c r="H22" s="46" t="n">
        <f aca="false">'Rabocij stol'!H26</f>
        <v>209</v>
      </c>
      <c r="I22" s="46" t="n">
        <f aca="false">'Rabocij stol'!I26</f>
        <v>171</v>
      </c>
      <c r="J22" s="46" t="n">
        <f aca="false">'Rabocij stol'!J26</f>
        <v>213</v>
      </c>
      <c r="K22" s="46" t="n">
        <f aca="false">'Rabocij stol'!K26</f>
        <v>243</v>
      </c>
      <c r="L22" s="66"/>
      <c r="M22" s="66"/>
      <c r="N22" s="48" t="n">
        <f aca="false">'Rabocij stol'!N26</f>
        <v>1158</v>
      </c>
      <c r="O22" s="49" t="n">
        <f aca="false">'Rabocij stol'!O26</f>
        <v>193</v>
      </c>
      <c r="P22" s="63" t="e">
        <f aca="false">'kv. rezultātu lapa'!#ref!-'kv. rezultātu lapa'!#ref!</f>
        <v>#VALUE!</v>
      </c>
      <c r="T22" s="5"/>
      <c r="U22" s="5"/>
    </row>
    <row r="23" customFormat="false" ht="25.9" hidden="false" customHeight="true" outlineLevel="0" collapsed="false">
      <c r="A23" s="67" t="n">
        <v>19</v>
      </c>
      <c r="B23" s="45" t="str">
        <f aca="false">'Rabocij stol'!B64</f>
        <v>Arvils Sproģis</v>
      </c>
      <c r="C23" s="46" t="str">
        <f aca="false">'Rabocij stol'!C64</f>
        <v>Zelta Prizma</v>
      </c>
      <c r="D23" s="47"/>
      <c r="E23" s="46" t="n">
        <f aca="false">'Rabocij stol'!E64</f>
        <v>0</v>
      </c>
      <c r="F23" s="46" t="n">
        <f aca="false">'Rabocij stol'!F64</f>
        <v>200</v>
      </c>
      <c r="G23" s="46" t="n">
        <f aca="false">'Rabocij stol'!G64</f>
        <v>187</v>
      </c>
      <c r="H23" s="46" t="n">
        <f aca="false">'Rabocij stol'!H64</f>
        <v>189</v>
      </c>
      <c r="I23" s="46" t="n">
        <f aca="false">'Rabocij stol'!I64</f>
        <v>169</v>
      </c>
      <c r="J23" s="46" t="n">
        <f aca="false">'Rabocij stol'!J64</f>
        <v>159</v>
      </c>
      <c r="K23" s="58" t="n">
        <f aca="false">'Rabocij stol'!K64</f>
        <v>217</v>
      </c>
      <c r="L23" s="47"/>
      <c r="M23" s="47"/>
      <c r="N23" s="48" t="n">
        <f aca="false">'Rabocij stol'!N64</f>
        <v>1121</v>
      </c>
      <c r="O23" s="49" t="n">
        <f aca="false">'Rabocij stol'!O64</f>
        <v>186.833333333333</v>
      </c>
      <c r="P23" s="62" t="e">
        <f aca="false">'kv. rezultātu lapa'!#ref!-'kv. rezultātu lapa'!#ref!</f>
        <v>#VALUE!</v>
      </c>
      <c r="T23" s="5"/>
      <c r="U23" s="5"/>
    </row>
    <row r="24" customFormat="false" ht="25.9" hidden="false" customHeight="true" outlineLevel="0" collapsed="false">
      <c r="A24" s="67" t="n">
        <v>20</v>
      </c>
      <c r="B24" s="45" t="str">
        <f aca="false">'Rabocij stol'!B8</f>
        <v>Valdis Skudra</v>
      </c>
      <c r="C24" s="46" t="str">
        <f aca="false">'Rabocij stol'!C8</f>
        <v>LABA</v>
      </c>
      <c r="D24" s="46"/>
      <c r="E24" s="57" t="n">
        <f aca="false">'Rabocij stol'!E8</f>
        <v>0</v>
      </c>
      <c r="F24" s="46" t="n">
        <f aca="false">'Rabocij stol'!F8</f>
        <v>232</v>
      </c>
      <c r="G24" s="46" t="n">
        <f aca="false">'Rabocij stol'!G8</f>
        <v>200</v>
      </c>
      <c r="H24" s="46" t="n">
        <f aca="false">'Rabocij stol'!H8</f>
        <v>206</v>
      </c>
      <c r="I24" s="46" t="n">
        <f aca="false">'Rabocij stol'!I8</f>
        <v>157</v>
      </c>
      <c r="J24" s="46" t="n">
        <f aca="false">'Rabocij stol'!J8</f>
        <v>155</v>
      </c>
      <c r="K24" s="46" t="n">
        <f aca="false">'Rabocij stol'!K8</f>
        <v>171</v>
      </c>
      <c r="L24" s="66"/>
      <c r="M24" s="66"/>
      <c r="N24" s="48" t="n">
        <f aca="false">'Rabocij stol'!N8</f>
        <v>1121</v>
      </c>
      <c r="O24" s="49" t="n">
        <f aca="false">'Rabocij stol'!O8</f>
        <v>186.833333333333</v>
      </c>
      <c r="P24" s="63" t="e">
        <f aca="false">'Kv. Rezultātu lapa'!N19-'kv. rezultātu lapa'!#ref!</f>
        <v>#VALUE!</v>
      </c>
      <c r="T24" s="5"/>
      <c r="U24" s="5"/>
    </row>
    <row r="25" customFormat="false" ht="25.9" hidden="false" customHeight="true" outlineLevel="0" collapsed="false">
      <c r="A25" s="67" t="n">
        <v>21</v>
      </c>
      <c r="B25" s="45" t="str">
        <f aca="false">'Rabocij stol'!B29</f>
        <v>Vladimirs Lagunovs</v>
      </c>
      <c r="C25" s="46" t="str">
        <f aca="false">'Rabocij stol'!C29</f>
        <v>Ten Pin</v>
      </c>
      <c r="D25" s="46"/>
      <c r="E25" s="57" t="n">
        <f aca="false">'Rabocij stol'!E29</f>
        <v>0</v>
      </c>
      <c r="F25" s="46" t="n">
        <f aca="false">'Rabocij stol'!F29</f>
        <v>162</v>
      </c>
      <c r="G25" s="46" t="n">
        <f aca="false">'Rabocij stol'!G29</f>
        <v>159</v>
      </c>
      <c r="H25" s="46" t="n">
        <f aca="false">'Rabocij stol'!H29</f>
        <v>184</v>
      </c>
      <c r="I25" s="46" t="n">
        <f aca="false">'Rabocij stol'!I29</f>
        <v>213</v>
      </c>
      <c r="J25" s="46" t="n">
        <f aca="false">'Rabocij stol'!J29</f>
        <v>225</v>
      </c>
      <c r="K25" s="46" t="n">
        <f aca="false">'Rabocij stol'!K29</f>
        <v>177</v>
      </c>
      <c r="L25" s="66"/>
      <c r="M25" s="66"/>
      <c r="N25" s="48" t="n">
        <f aca="false">'Rabocij stol'!N29</f>
        <v>1120</v>
      </c>
      <c r="O25" s="49" t="n">
        <f aca="false">'Rabocij stol'!O29</f>
        <v>186.666666666667</v>
      </c>
      <c r="P25" s="62" t="e">
        <f aca="false">'Kv. Rezultātu lapa'!N20-'kv. rezultātu lapa'!#ref!</f>
        <v>#VALUE!</v>
      </c>
      <c r="T25" s="5"/>
      <c r="U25" s="5"/>
    </row>
    <row r="26" customFormat="false" ht="25.9" hidden="false" customHeight="true" outlineLevel="0" collapsed="false">
      <c r="A26" s="67" t="n">
        <v>22</v>
      </c>
      <c r="B26" s="45" t="str">
        <f aca="false">'Rabocij stol'!B11</f>
        <v>Elvijs Udo Dimpers</v>
      </c>
      <c r="C26" s="46" t="str">
        <f aca="false">'Rabocij stol'!C11</f>
        <v>LABA</v>
      </c>
      <c r="D26" s="47"/>
      <c r="E26" s="57" t="n">
        <f aca="false">'Rabocij stol'!E11</f>
        <v>0</v>
      </c>
      <c r="F26" s="46" t="n">
        <f aca="false">'Rabocij stol'!F11</f>
        <v>179</v>
      </c>
      <c r="G26" s="46" t="n">
        <f aca="false">'Rabocij stol'!G11</f>
        <v>174</v>
      </c>
      <c r="H26" s="46" t="n">
        <f aca="false">'Rabocij stol'!H11</f>
        <v>185</v>
      </c>
      <c r="I26" s="46" t="n">
        <f aca="false">'Rabocij stol'!I11</f>
        <v>200</v>
      </c>
      <c r="J26" s="46" t="n">
        <f aca="false">'Rabocij stol'!J11</f>
        <v>169</v>
      </c>
      <c r="K26" s="46" t="n">
        <f aca="false">'Rabocij stol'!K11</f>
        <v>189</v>
      </c>
      <c r="L26" s="59"/>
      <c r="M26" s="59"/>
      <c r="N26" s="48" t="n">
        <f aca="false">'Rabocij stol'!N11</f>
        <v>1096</v>
      </c>
      <c r="O26" s="49" t="n">
        <f aca="false">'Rabocij stol'!O11</f>
        <v>182.666666666667</v>
      </c>
      <c r="P26" s="63" t="e">
        <f aca="false">'Kv. Rezultātu lapa'!N21-'kv. rezultātu lapa'!#ref!</f>
        <v>#VALUE!</v>
      </c>
      <c r="R26" s="5"/>
      <c r="S26" s="5"/>
      <c r="T26" s="5"/>
      <c r="U26" s="5"/>
    </row>
    <row r="27" customFormat="false" ht="25.9" hidden="false" customHeight="true" outlineLevel="0" collapsed="false">
      <c r="A27" s="67" t="n">
        <v>23</v>
      </c>
      <c r="B27" s="45" t="str">
        <f aca="false">'Rabocij stol'!B50</f>
        <v>Jurijs Dumcevs</v>
      </c>
      <c r="C27" s="46" t="str">
        <f aca="false">'Rabocij stol'!C50</f>
        <v>LABA</v>
      </c>
      <c r="D27" s="52"/>
      <c r="E27" s="46" t="n">
        <f aca="false">'Rabocij stol'!E50</f>
        <v>0</v>
      </c>
      <c r="F27" s="46" t="n">
        <f aca="false">'Rabocij stol'!F50</f>
        <v>165</v>
      </c>
      <c r="G27" s="46" t="n">
        <f aca="false">'Rabocij stol'!G50</f>
        <v>140</v>
      </c>
      <c r="H27" s="46" t="n">
        <f aca="false">'Rabocij stol'!H50</f>
        <v>181</v>
      </c>
      <c r="I27" s="46" t="n">
        <f aca="false">'Rabocij stol'!I50</f>
        <v>201</v>
      </c>
      <c r="J27" s="46" t="n">
        <f aca="false">'Rabocij stol'!J50</f>
        <v>199</v>
      </c>
      <c r="K27" s="46" t="n">
        <f aca="false">'Rabocij stol'!K50</f>
        <v>205</v>
      </c>
      <c r="L27" s="64"/>
      <c r="M27" s="52"/>
      <c r="N27" s="48" t="n">
        <f aca="false">'Rabocij stol'!N50</f>
        <v>1091</v>
      </c>
      <c r="O27" s="49" t="n">
        <f aca="false">'Rabocij stol'!O50</f>
        <v>181.833333333333</v>
      </c>
      <c r="P27" s="62"/>
      <c r="T27" s="5"/>
      <c r="U27" s="5"/>
    </row>
    <row r="28" customFormat="false" ht="25.9" hidden="false" customHeight="true" outlineLevel="0" collapsed="false">
      <c r="A28" s="67" t="n">
        <v>24</v>
      </c>
      <c r="B28" s="45" t="str">
        <f aca="false">'Rabocij stol'!B13</f>
        <v>Aivārs Beļickis</v>
      </c>
      <c r="C28" s="46" t="str">
        <f aca="false">'Rabocij stol'!C13</f>
        <v>LABA</v>
      </c>
      <c r="D28" s="56"/>
      <c r="E28" s="57" t="n">
        <f aca="false">'Rabocij stol'!E13</f>
        <v>0</v>
      </c>
      <c r="F28" s="46" t="n">
        <f aca="false">'Rabocij stol'!F13</f>
        <v>148</v>
      </c>
      <c r="G28" s="46" t="n">
        <f aca="false">'Rabocij stol'!G13</f>
        <v>223</v>
      </c>
      <c r="H28" s="46" t="n">
        <f aca="false">'Rabocij stol'!H13</f>
        <v>168</v>
      </c>
      <c r="I28" s="46" t="n">
        <f aca="false">'Rabocij stol'!I13</f>
        <v>184</v>
      </c>
      <c r="J28" s="46" t="n">
        <f aca="false">'Rabocij stol'!J13</f>
        <v>190</v>
      </c>
      <c r="K28" s="46" t="n">
        <f aca="false">'Rabocij stol'!K13</f>
        <v>157</v>
      </c>
      <c r="N28" s="48" t="n">
        <f aca="false">'Rabocij stol'!N13</f>
        <v>1070</v>
      </c>
      <c r="O28" s="49" t="n">
        <f aca="false">'Rabocij stol'!O13</f>
        <v>178.333333333333</v>
      </c>
      <c r="P28" s="62"/>
      <c r="T28" s="5"/>
      <c r="U28" s="5"/>
    </row>
    <row r="29" customFormat="false" ht="25.9" hidden="false" customHeight="true" outlineLevel="0" collapsed="false">
      <c r="A29" s="67" t="n">
        <v>25</v>
      </c>
      <c r="B29" s="45" t="str">
        <f aca="false">'Rabocij stol'!B69</f>
        <v>Jānis Zalītis</v>
      </c>
      <c r="C29" s="46" t="str">
        <f aca="false">'Rabocij stol'!C69</f>
        <v>Ten Pin</v>
      </c>
      <c r="D29" s="52"/>
      <c r="E29" s="46" t="n">
        <f aca="false">'Rabocij stol'!E69</f>
        <v>0</v>
      </c>
      <c r="F29" s="46" t="n">
        <f aca="false">'Rabocij stol'!F69</f>
        <v>169</v>
      </c>
      <c r="G29" s="46" t="n">
        <f aca="false">'Rabocij stol'!G69</f>
        <v>152</v>
      </c>
      <c r="H29" s="46" t="n">
        <f aca="false">'Rabocij stol'!H69</f>
        <v>187</v>
      </c>
      <c r="I29" s="46" t="n">
        <f aca="false">'Rabocij stol'!I69</f>
        <v>223</v>
      </c>
      <c r="J29" s="46" t="n">
        <f aca="false">'Rabocij stol'!J69</f>
        <v>155</v>
      </c>
      <c r="K29" s="46" t="n">
        <f aca="false">'Rabocij stol'!K69</f>
        <v>183</v>
      </c>
      <c r="L29" s="64"/>
      <c r="M29" s="52"/>
      <c r="N29" s="48" t="n">
        <f aca="false">'Rabocij stol'!N69</f>
        <v>1069</v>
      </c>
      <c r="O29" s="49" t="n">
        <f aca="false">'Rabocij stol'!O69</f>
        <v>178.166666666667</v>
      </c>
      <c r="P29" s="62"/>
    </row>
    <row r="30" customFormat="false" ht="25.9" hidden="false" customHeight="true" outlineLevel="0" collapsed="false">
      <c r="A30" s="67" t="n">
        <v>26</v>
      </c>
      <c r="B30" s="45" t="str">
        <f aca="false">'Rabocij stol'!B63</f>
        <v>Aleksandrs Ručevics</v>
      </c>
      <c r="C30" s="46" t="str">
        <f aca="false">'Rabocij stol'!C63</f>
        <v>A-Z Boulings</v>
      </c>
      <c r="D30" s="47"/>
      <c r="E30" s="46" t="n">
        <f aca="false">'Rabocij stol'!E63</f>
        <v>0</v>
      </c>
      <c r="F30" s="46" t="n">
        <f aca="false">'Rabocij stol'!F63</f>
        <v>168</v>
      </c>
      <c r="G30" s="46" t="n">
        <f aca="false">'Rabocij stol'!G63</f>
        <v>169</v>
      </c>
      <c r="H30" s="46" t="n">
        <f aca="false">'Rabocij stol'!H63</f>
        <v>175</v>
      </c>
      <c r="I30" s="46" t="n">
        <f aca="false">'Rabocij stol'!I63</f>
        <v>153</v>
      </c>
      <c r="J30" s="46" t="n">
        <f aca="false">'Rabocij stol'!J63</f>
        <v>204</v>
      </c>
      <c r="K30" s="46" t="n">
        <f aca="false">'Rabocij stol'!K63</f>
        <v>171</v>
      </c>
      <c r="L30" s="47"/>
      <c r="M30" s="47"/>
      <c r="N30" s="48" t="n">
        <f aca="false">'Rabocij stol'!N63</f>
        <v>1040</v>
      </c>
      <c r="O30" s="49" t="n">
        <f aca="false">'Rabocij stol'!O63</f>
        <v>173.333333333333</v>
      </c>
    </row>
    <row r="31" customFormat="false" ht="25.9" hidden="false" customHeight="true" outlineLevel="0" collapsed="false">
      <c r="A31" s="67" t="n">
        <v>27</v>
      </c>
      <c r="B31" s="65" t="str">
        <f aca="false">'Rabocij stol'!B42</f>
        <v>Jeļena Dolgova</v>
      </c>
      <c r="C31" s="46" t="str">
        <f aca="false">'Rabocij stol'!C42</f>
        <v>Ten Pin</v>
      </c>
      <c r="D31" s="56"/>
      <c r="E31" s="46" t="n">
        <f aca="false">'Rabocij stol'!E42</f>
        <v>8</v>
      </c>
      <c r="F31" s="46" t="n">
        <f aca="false">'Rabocij stol'!F42</f>
        <v>193</v>
      </c>
      <c r="G31" s="46" t="n">
        <f aca="false">'Rabocij stol'!G42</f>
        <v>159</v>
      </c>
      <c r="H31" s="46" t="n">
        <f aca="false">'Rabocij stol'!H42</f>
        <v>122</v>
      </c>
      <c r="I31" s="46" t="n">
        <f aca="false">'Rabocij stol'!I42</f>
        <v>131</v>
      </c>
      <c r="J31" s="46" t="n">
        <f aca="false">'Rabocij stol'!J42</f>
        <v>192</v>
      </c>
      <c r="K31" s="46" t="n">
        <f aca="false">'Rabocij stol'!K42</f>
        <v>188</v>
      </c>
      <c r="L31" s="61"/>
      <c r="M31" s="56"/>
      <c r="N31" s="48" t="n">
        <f aca="false">'Rabocij stol'!N42</f>
        <v>1033</v>
      </c>
      <c r="O31" s="49" t="n">
        <f aca="false">'Rabocij stol'!O42</f>
        <v>164.166666666667</v>
      </c>
    </row>
    <row r="32" customFormat="false" ht="25.9" hidden="false" customHeight="true" outlineLevel="0" collapsed="false">
      <c r="A32" s="67" t="n">
        <v>28</v>
      </c>
      <c r="B32" s="45" t="str">
        <f aca="false">'Rabocij stol'!B51</f>
        <v>Andrejs Zilgalvis</v>
      </c>
      <c r="C32" s="46" t="str">
        <f aca="false">'Rabocij stol'!C51</f>
        <v>Zelta Prizma</v>
      </c>
      <c r="D32" s="52"/>
      <c r="E32" s="46" t="n">
        <f aca="false">'Rabocij stol'!E51</f>
        <v>0</v>
      </c>
      <c r="F32" s="46" t="n">
        <f aca="false">'Rabocij stol'!F51</f>
        <v>178</v>
      </c>
      <c r="G32" s="46" t="n">
        <f aca="false">'Rabocij stol'!G51</f>
        <v>163</v>
      </c>
      <c r="H32" s="46" t="n">
        <f aca="false">'Rabocij stol'!H51</f>
        <v>145</v>
      </c>
      <c r="I32" s="46" t="n">
        <f aca="false">'Rabocij stol'!I51</f>
        <v>177</v>
      </c>
      <c r="J32" s="46" t="n">
        <f aca="false">'Rabocij stol'!J51</f>
        <v>188</v>
      </c>
      <c r="K32" s="46" t="n">
        <f aca="false">'Rabocij stol'!K51</f>
        <v>180</v>
      </c>
      <c r="L32" s="64"/>
      <c r="M32" s="52"/>
      <c r="N32" s="48" t="n">
        <f aca="false">'Rabocij stol'!N51</f>
        <v>1031</v>
      </c>
      <c r="O32" s="49" t="n">
        <f aca="false">'Rabocij stol'!O51</f>
        <v>171.833333333333</v>
      </c>
    </row>
    <row r="33" customFormat="false" ht="25.9" hidden="false" customHeight="true" outlineLevel="0" collapsed="false">
      <c r="A33" s="67" t="n">
        <v>29</v>
      </c>
      <c r="B33" s="45" t="str">
        <f aca="false">'Rabocij stol'!B55</f>
        <v>Jānis Dzalbs</v>
      </c>
      <c r="C33" s="46" t="str">
        <f aca="false">'Rabocij stol'!C55</f>
        <v>Ten Pin</v>
      </c>
      <c r="D33" s="47"/>
      <c r="E33" s="46" t="n">
        <f aca="false">'Rabocij stol'!E55</f>
        <v>0</v>
      </c>
      <c r="F33" s="46" t="n">
        <f aca="false">'Rabocij stol'!F55</f>
        <v>177</v>
      </c>
      <c r="G33" s="46" t="n">
        <f aca="false">'Rabocij stol'!G55</f>
        <v>195</v>
      </c>
      <c r="H33" s="46" t="n">
        <f aca="false">'Rabocij stol'!H55</f>
        <v>136</v>
      </c>
      <c r="I33" s="46" t="n">
        <f aca="false">'Rabocij stol'!I55</f>
        <v>235</v>
      </c>
      <c r="J33" s="46" t="n">
        <f aca="false">'Rabocij stol'!J55</f>
        <v>134</v>
      </c>
      <c r="K33" s="46" t="n">
        <f aca="false">'Rabocij stol'!K55</f>
        <v>145</v>
      </c>
      <c r="L33" s="47"/>
      <c r="M33" s="47"/>
      <c r="N33" s="48" t="n">
        <f aca="false">'Rabocij stol'!N55</f>
        <v>1022</v>
      </c>
      <c r="O33" s="49" t="n">
        <f aca="false">'Rabocij stol'!O55</f>
        <v>170.333333333333</v>
      </c>
    </row>
    <row r="34" customFormat="false" ht="25.9" hidden="false" customHeight="true" outlineLevel="0" collapsed="false">
      <c r="A34" s="67" t="n">
        <v>30</v>
      </c>
      <c r="B34" s="68" t="str">
        <f aca="false">'Rabocij stol'!B16</f>
        <v>Karīna Petrova</v>
      </c>
      <c r="C34" s="69" t="str">
        <f aca="false">'Rabocij stol'!C16</f>
        <v>LABA</v>
      </c>
      <c r="D34" s="70"/>
      <c r="E34" s="71" t="n">
        <f aca="false">'Rabocij stol'!E16</f>
        <v>8</v>
      </c>
      <c r="F34" s="69" t="n">
        <f aca="false">'Rabocij stol'!F16</f>
        <v>173</v>
      </c>
      <c r="G34" s="69" t="n">
        <f aca="false">'Rabocij stol'!G16</f>
        <v>145</v>
      </c>
      <c r="H34" s="69" t="n">
        <f aca="false">'Rabocij stol'!H16</f>
        <v>161</v>
      </c>
      <c r="I34" s="69" t="n">
        <f aca="false">'Rabocij stol'!I16</f>
        <v>121</v>
      </c>
      <c r="J34" s="69" t="n">
        <f aca="false">'Rabocij stol'!J16</f>
        <v>201</v>
      </c>
      <c r="K34" s="69" t="n">
        <f aca="false">'Rabocij stol'!K16</f>
        <v>171</v>
      </c>
      <c r="L34" s="72"/>
      <c r="M34" s="72"/>
      <c r="N34" s="73" t="n">
        <f aca="false">'Rabocij stol'!N16</f>
        <v>1020</v>
      </c>
      <c r="O34" s="74" t="n">
        <f aca="false">'Rabocij stol'!O16</f>
        <v>162</v>
      </c>
    </row>
    <row r="35" customFormat="false" ht="25.9" hidden="false" customHeight="true" outlineLevel="0" collapsed="false">
      <c r="A35" s="67" t="n">
        <v>31</v>
      </c>
      <c r="B35" s="45" t="str">
        <f aca="false">'Rabocij stol'!B18</f>
        <v>Ints Krievkalns</v>
      </c>
      <c r="C35" s="46" t="str">
        <f aca="false">'Rabocij stol'!C18</f>
        <v>Ten Pin</v>
      </c>
      <c r="D35" s="52"/>
      <c r="E35" s="57" t="n">
        <f aca="false">'Rabocij stol'!E18</f>
        <v>0</v>
      </c>
      <c r="F35" s="46" t="n">
        <f aca="false">'Rabocij stol'!F18</f>
        <v>212</v>
      </c>
      <c r="G35" s="46" t="n">
        <f aca="false">'Rabocij stol'!G18</f>
        <v>143</v>
      </c>
      <c r="H35" s="46" t="n">
        <f aca="false">'Rabocij stol'!H18</f>
        <v>135</v>
      </c>
      <c r="I35" s="46" t="n">
        <f aca="false">'Rabocij stol'!I18</f>
        <v>168</v>
      </c>
      <c r="J35" s="46" t="n">
        <f aca="false">'Rabocij stol'!J18</f>
        <v>176</v>
      </c>
      <c r="K35" s="46" t="n">
        <f aca="false">'Rabocij stol'!K18</f>
        <v>165</v>
      </c>
      <c r="L35" s="53"/>
      <c r="M35" s="54"/>
      <c r="N35" s="48" t="n">
        <f aca="false">'Rabocij stol'!N18</f>
        <v>999</v>
      </c>
      <c r="O35" s="49" t="n">
        <f aca="false">'Rabocij stol'!O18</f>
        <v>166.5</v>
      </c>
    </row>
    <row r="36" customFormat="false" ht="25.9" hidden="false" customHeight="true" outlineLevel="0" collapsed="false">
      <c r="A36" s="67" t="n">
        <v>32</v>
      </c>
      <c r="B36" s="45" t="str">
        <f aca="false">'Rabocij stol'!B14</f>
        <v>Eduārds Kobiļuks</v>
      </c>
      <c r="C36" s="46" t="str">
        <f aca="false">'Rabocij stol'!C14</f>
        <v>LABA</v>
      </c>
      <c r="D36" s="46"/>
      <c r="E36" s="57" t="n">
        <f aca="false">'Rabocij stol'!E14</f>
        <v>0</v>
      </c>
      <c r="F36" s="46" t="n">
        <f aca="false">'Rabocij stol'!F14</f>
        <v>148</v>
      </c>
      <c r="G36" s="46" t="n">
        <f aca="false">'Rabocij stol'!G14</f>
        <v>226</v>
      </c>
      <c r="H36" s="46" t="n">
        <f aca="false">'Rabocij stol'!H14</f>
        <v>139</v>
      </c>
      <c r="I36" s="46" t="n">
        <f aca="false">'Rabocij stol'!I14</f>
        <v>165</v>
      </c>
      <c r="J36" s="46" t="n">
        <f aca="false">'Rabocij stol'!J14</f>
        <v>144</v>
      </c>
      <c r="K36" s="46" t="n">
        <f aca="false">'Rabocij stol'!K14</f>
        <v>163</v>
      </c>
      <c r="L36" s="66"/>
      <c r="M36" s="66"/>
      <c r="N36" s="48" t="n">
        <f aca="false">'Rabocij stol'!N14</f>
        <v>985</v>
      </c>
      <c r="O36" s="49" t="n">
        <f aca="false">'Rabocij stol'!O14</f>
        <v>164.166666666667</v>
      </c>
    </row>
    <row r="37" customFormat="false" ht="25.9" hidden="false" customHeight="true" outlineLevel="0" collapsed="false">
      <c r="A37" s="67" t="n">
        <v>33</v>
      </c>
      <c r="B37" s="45" t="str">
        <f aca="false">'Rabocij stol'!B53</f>
        <v>Māris Dukurs</v>
      </c>
      <c r="C37" s="46" t="str">
        <f aca="false">'Rabocij stol'!C53</f>
        <v>Ten Pin</v>
      </c>
      <c r="D37" s="47"/>
      <c r="E37" s="46" t="n">
        <f aca="false">'Rabocij stol'!E53</f>
        <v>0</v>
      </c>
      <c r="F37" s="46" t="n">
        <f aca="false">'Rabocij stol'!F53</f>
        <v>193</v>
      </c>
      <c r="G37" s="46" t="n">
        <f aca="false">'Rabocij stol'!G53</f>
        <v>160</v>
      </c>
      <c r="H37" s="46" t="n">
        <f aca="false">'Rabocij stol'!H53</f>
        <v>123</v>
      </c>
      <c r="I37" s="46" t="n">
        <f aca="false">'Rabocij stol'!I53</f>
        <v>169</v>
      </c>
      <c r="J37" s="46" t="n">
        <f aca="false">'Rabocij stol'!J53</f>
        <v>173</v>
      </c>
      <c r="K37" s="46" t="n">
        <f aca="false">'Rabocij stol'!K53</f>
        <v>161</v>
      </c>
      <c r="L37" s="47"/>
      <c r="M37" s="47"/>
      <c r="N37" s="48" t="n">
        <f aca="false">'Rabocij stol'!N53</f>
        <v>979</v>
      </c>
      <c r="O37" s="49" t="n">
        <f aca="false">'Rabocij stol'!O53</f>
        <v>163.166666666667</v>
      </c>
    </row>
    <row r="38" customFormat="false" ht="25.9" hidden="false" customHeight="true" outlineLevel="0" collapsed="false">
      <c r="A38" s="67" t="n">
        <v>34</v>
      </c>
      <c r="B38" s="65" t="str">
        <f aca="false">'Rabocij stol'!B17</f>
        <v>Jeļena Šorohova</v>
      </c>
      <c r="C38" s="46" t="str">
        <f aca="false">'Rabocij stol'!C17</f>
        <v>Ten Pin</v>
      </c>
      <c r="D38" s="56"/>
      <c r="E38" s="57" t="n">
        <f aca="false">'Rabocij stol'!E17</f>
        <v>8</v>
      </c>
      <c r="F38" s="46" t="n">
        <f aca="false">'Rabocij stol'!F17</f>
        <v>136</v>
      </c>
      <c r="G38" s="46" t="n">
        <f aca="false">'Rabocij stol'!G17</f>
        <v>183</v>
      </c>
      <c r="H38" s="46" t="n">
        <f aca="false">'Rabocij stol'!H17</f>
        <v>110</v>
      </c>
      <c r="I38" s="46" t="n">
        <f aca="false">'Rabocij stol'!I17</f>
        <v>154</v>
      </c>
      <c r="J38" s="46" t="n">
        <f aca="false">'Rabocij stol'!J17</f>
        <v>183</v>
      </c>
      <c r="K38" s="46" t="n">
        <f aca="false">'Rabocij stol'!K17</f>
        <v>130</v>
      </c>
      <c r="L38" s="0"/>
      <c r="M38" s="0"/>
      <c r="N38" s="48" t="n">
        <f aca="false">'Rabocij stol'!N17</f>
        <v>944</v>
      </c>
      <c r="O38" s="49" t="n">
        <f aca="false">'Rabocij stol'!O17</f>
        <v>149.333333333333</v>
      </c>
    </row>
    <row r="39" customFormat="false" ht="25.9" hidden="false" customHeight="true" outlineLevel="0" collapsed="false">
      <c r="A39" s="67" t="n">
        <v>35</v>
      </c>
      <c r="B39" s="45" t="str">
        <f aca="false">'Rabocij stol'!B46</f>
        <v>Jurijs Dolgovs</v>
      </c>
      <c r="C39" s="46" t="str">
        <f aca="false">'Rabocij stol'!C46</f>
        <v>Ten Pin</v>
      </c>
      <c r="D39" s="52"/>
      <c r="E39" s="46" t="n">
        <f aca="false">'Rabocij stol'!E46</f>
        <v>0</v>
      </c>
      <c r="F39" s="46" t="n">
        <f aca="false">'Rabocij stol'!F46</f>
        <v>181</v>
      </c>
      <c r="G39" s="46" t="n">
        <f aca="false">'Rabocij stol'!G46</f>
        <v>162</v>
      </c>
      <c r="H39" s="46" t="n">
        <f aca="false">'Rabocij stol'!H46</f>
        <v>148</v>
      </c>
      <c r="I39" s="46" t="n">
        <f aca="false">'Rabocij stol'!I46</f>
        <v>126</v>
      </c>
      <c r="J39" s="46" t="n">
        <f aca="false">'Rabocij stol'!J46</f>
        <v>168</v>
      </c>
      <c r="K39" s="46" t="n">
        <f aca="false">'Rabocij stol'!K46</f>
        <v>146</v>
      </c>
      <c r="L39" s="64"/>
      <c r="M39" s="52"/>
      <c r="N39" s="48" t="n">
        <f aca="false">'Rabocij stol'!N46</f>
        <v>931</v>
      </c>
      <c r="O39" s="49" t="n">
        <f aca="false">'Rabocij stol'!O46</f>
        <v>155.166666666667</v>
      </c>
    </row>
    <row r="40" customFormat="false" ht="25.9" hidden="false" customHeight="true" outlineLevel="0" collapsed="false">
      <c r="A40" s="67" t="n">
        <v>36</v>
      </c>
      <c r="B40" s="45" t="str">
        <f aca="false">'Rabocij stol'!B60</f>
        <v>Ģirts Ķebers</v>
      </c>
      <c r="C40" s="46" t="str">
        <f aca="false">'Rabocij stol'!C60</f>
        <v>LABA</v>
      </c>
      <c r="D40" s="52"/>
      <c r="E40" s="46" t="n">
        <f aca="false">'Rabocij stol'!E60</f>
        <v>0</v>
      </c>
      <c r="F40" s="46" t="n">
        <f aca="false">'Rabocij stol'!F60</f>
        <v>145</v>
      </c>
      <c r="G40" s="46" t="n">
        <f aca="false">'Rabocij stol'!G60</f>
        <v>128</v>
      </c>
      <c r="H40" s="46" t="n">
        <f aca="false">'Rabocij stol'!H60</f>
        <v>155</v>
      </c>
      <c r="I40" s="46" t="n">
        <f aca="false">'Rabocij stol'!I60</f>
        <v>180</v>
      </c>
      <c r="J40" s="46" t="n">
        <f aca="false">'Rabocij stol'!J60</f>
        <v>129</v>
      </c>
      <c r="K40" s="46" t="n">
        <f aca="false">'Rabocij stol'!K60</f>
        <v>155</v>
      </c>
      <c r="L40" s="64"/>
      <c r="M40" s="52"/>
      <c r="N40" s="48" t="n">
        <f aca="false">'Rabocij stol'!N60</f>
        <v>892</v>
      </c>
      <c r="O40" s="49" t="n">
        <f aca="false">'Rabocij stol'!O60</f>
        <v>148.666666666667</v>
      </c>
    </row>
    <row r="41" customFormat="false" ht="25.9" hidden="false" customHeight="true" outlineLevel="0" collapsed="false">
      <c r="A41" s="67" t="n">
        <v>37</v>
      </c>
      <c r="B41" s="65" t="str">
        <f aca="false">'Rabocij stol'!B25</f>
        <v>Svetlana Tomiļina</v>
      </c>
      <c r="C41" s="46" t="str">
        <f aca="false">'Rabocij stol'!C25</f>
        <v>LABA</v>
      </c>
      <c r="D41" s="46"/>
      <c r="E41" s="57" t="n">
        <f aca="false">'Rabocij stol'!E25</f>
        <v>8</v>
      </c>
      <c r="F41" s="46" t="n">
        <f aca="false">'Rabocij stol'!F25</f>
        <v>140</v>
      </c>
      <c r="G41" s="46" t="n">
        <f aca="false">'Rabocij stol'!G25</f>
        <v>139</v>
      </c>
      <c r="H41" s="46" t="n">
        <f aca="false">'Rabocij stol'!H25</f>
        <v>135</v>
      </c>
      <c r="I41" s="46" t="n">
        <f aca="false">'Rabocij stol'!I25</f>
        <v>137</v>
      </c>
      <c r="J41" s="46" t="n">
        <f aca="false">'Rabocij stol'!J25</f>
        <v>103</v>
      </c>
      <c r="K41" s="46" t="n">
        <f aca="false">'Rabocij stol'!K25</f>
        <v>185</v>
      </c>
      <c r="L41" s="66"/>
      <c r="M41" s="66"/>
      <c r="N41" s="48" t="n">
        <f aca="false">'Rabocij stol'!N25</f>
        <v>887</v>
      </c>
      <c r="O41" s="49" t="n">
        <f aca="false">'Rabocij stol'!O25</f>
        <v>139.833333333333</v>
      </c>
    </row>
  </sheetData>
  <mergeCells count="1">
    <mergeCell ref="A3:O3"/>
  </mergeCells>
  <printOptions headings="false" gridLines="false" gridLinesSet="true" horizontalCentered="true" verticalCentered="false"/>
  <pageMargins left="0.157638888888889" right="0.157638888888889" top="0.157638888888889" bottom="0.157638888888889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C31"/>
  <sheetViews>
    <sheetView windowProtection="false" showFormulas="false" showGridLines="true" showRowColHeaders="true" showZeros="true" rightToLeft="false" tabSelected="false" showOutlineSymbols="false" defaultGridColor="true" view="normal" topLeftCell="A1" colorId="64" zoomScale="62" zoomScaleNormal="62" zoomScalePageLayoutView="100" workbookViewId="0">
      <selection pane="topLeft" activeCell="Y26" activeCellId="0" sqref="Y26"/>
    </sheetView>
  </sheetViews>
  <sheetFormatPr defaultRowHeight="12.75"/>
  <cols>
    <col collapsed="false" hidden="false" max="1" min="1" style="0" width="2.57142857142857"/>
    <col collapsed="false" hidden="false" max="2" min="2" style="0" width="8.29081632653061"/>
    <col collapsed="false" hidden="false" max="3" min="3" style="0" width="27"/>
    <col collapsed="false" hidden="false" max="4" min="4" style="1" width="15.4234693877551"/>
    <col collapsed="false" hidden="false" max="11" min="5" style="0" width="8.72959183673469"/>
    <col collapsed="false" hidden="false" max="12" min="12" style="0" width="12.2857142857143"/>
    <col collapsed="false" hidden="false" max="13" min="13" style="0" width="10.4234693877551"/>
    <col collapsed="false" hidden="false" max="14" min="14" style="0" width="2.99489795918367"/>
    <col collapsed="false" hidden="false" max="15" min="15" style="0" width="8.72959183673469"/>
    <col collapsed="false" hidden="false" max="16" min="16" style="0" width="24.5663265306122"/>
    <col collapsed="false" hidden="false" max="17" min="17" style="75" width="9.14285714285714"/>
    <col collapsed="false" hidden="false" max="19" min="18" style="0" width="8.72959183673469"/>
    <col collapsed="false" hidden="false" max="20" min="20" style="0" width="2.28571428571429"/>
    <col collapsed="false" hidden="false" max="21" min="21" style="0" width="8.72959183673469"/>
    <col collapsed="false" hidden="false" max="22" min="22" style="0" width="24.5663265306122"/>
    <col collapsed="false" hidden="false" max="23" min="23" style="75" width="9.14285714285714"/>
    <col collapsed="false" hidden="false" max="1025" min="24" style="0" width="8.72959183673469"/>
  </cols>
  <sheetData>
    <row r="1" customFormat="false" ht="50.1" hidden="false" customHeight="true" outlineLevel="0" collapsed="false">
      <c r="D1" s="0"/>
      <c r="Q1" s="0"/>
      <c r="W1" s="0"/>
    </row>
    <row r="2" customFormat="false" ht="12.75" hidden="false" customHeight="false" outlineLevel="0" collapsed="false">
      <c r="D2" s="0"/>
      <c r="Q2" s="0"/>
      <c r="W2" s="0"/>
    </row>
    <row r="3" customFormat="false" ht="21" hidden="false" customHeight="true" outlineLevel="0" collapsed="false">
      <c r="B3" s="76" t="s">
        <v>73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7"/>
      <c r="O3" s="76" t="s">
        <v>74</v>
      </c>
      <c r="P3" s="76"/>
      <c r="Q3" s="76"/>
      <c r="R3" s="76"/>
      <c r="S3" s="76"/>
      <c r="T3" s="77"/>
      <c r="U3" s="76" t="s">
        <v>75</v>
      </c>
      <c r="V3" s="76"/>
      <c r="W3" s="76"/>
      <c r="X3" s="76"/>
      <c r="Y3" s="76"/>
    </row>
    <row r="4" customFormat="false" ht="36.2" hidden="false" customHeight="true" outlineLevel="0" collapsed="false">
      <c r="B4" s="78" t="s">
        <v>1</v>
      </c>
      <c r="C4" s="79" t="s">
        <v>2</v>
      </c>
      <c r="D4" s="79" t="s">
        <v>3</v>
      </c>
      <c r="E4" s="79" t="s">
        <v>76</v>
      </c>
      <c r="F4" s="79" t="s">
        <v>77</v>
      </c>
      <c r="G4" s="79" t="s">
        <v>78</v>
      </c>
      <c r="H4" s="79" t="s">
        <v>79</v>
      </c>
      <c r="I4" s="79" t="s">
        <v>80</v>
      </c>
      <c r="J4" s="79" t="s">
        <v>81</v>
      </c>
      <c r="K4" s="79" t="s">
        <v>82</v>
      </c>
      <c r="L4" s="79" t="s">
        <v>83</v>
      </c>
      <c r="M4" s="80" t="s">
        <v>14</v>
      </c>
      <c r="N4" s="77"/>
      <c r="O4" s="78" t="s">
        <v>1</v>
      </c>
      <c r="P4" s="79" t="s">
        <v>2</v>
      </c>
      <c r="Q4" s="81" t="s">
        <v>76</v>
      </c>
      <c r="R4" s="79" t="s">
        <v>79</v>
      </c>
      <c r="S4" s="82" t="s">
        <v>84</v>
      </c>
      <c r="T4" s="77"/>
      <c r="U4" s="78" t="s">
        <v>1</v>
      </c>
      <c r="V4" s="79" t="s">
        <v>2</v>
      </c>
      <c r="W4" s="81" t="s">
        <v>76</v>
      </c>
      <c r="X4" s="79" t="s">
        <v>79</v>
      </c>
      <c r="Y4" s="82" t="s">
        <v>84</v>
      </c>
    </row>
    <row r="5" customFormat="false" ht="27" hidden="false" customHeight="true" outlineLevel="0" collapsed="false">
      <c r="B5" s="83" t="n">
        <v>1</v>
      </c>
      <c r="C5" s="84" t="str">
        <f aca="false">'Kv. Rezultātu lapa'!B6</f>
        <v>Dmitrijs Čebotarjovs</v>
      </c>
      <c r="D5" s="85" t="str">
        <f aca="false">'Kv. Rezultātu lapa'!C6</f>
        <v>Ten Pin</v>
      </c>
      <c r="E5" s="86" t="s">
        <v>28</v>
      </c>
      <c r="F5" s="86" t="n">
        <f aca="false">'Kv. Rezultātu lapa'!N6</f>
        <v>1415</v>
      </c>
      <c r="G5" s="86" t="n">
        <f aca="false">'Kv. Rezultātu lapa'!E6</f>
        <v>0</v>
      </c>
      <c r="H5" s="86" t="n">
        <v>233</v>
      </c>
      <c r="I5" s="86" t="n">
        <v>186</v>
      </c>
      <c r="J5" s="86" t="n">
        <v>222</v>
      </c>
      <c r="K5" s="86" t="n">
        <v>213</v>
      </c>
      <c r="L5" s="18" t="n">
        <v>0</v>
      </c>
      <c r="M5" s="87" t="n">
        <f aca="false">L5+F5+H5+I5+J5+K5</f>
        <v>2269</v>
      </c>
      <c r="N5" s="77"/>
      <c r="O5" s="88" t="n">
        <v>4</v>
      </c>
      <c r="P5" s="89" t="str">
        <f aca="false">C8</f>
        <v>Artemijs Hudjakovs</v>
      </c>
      <c r="Q5" s="90" t="n">
        <v>5</v>
      </c>
      <c r="R5" s="86" t="n">
        <v>220</v>
      </c>
      <c r="S5" s="91" t="n">
        <v>1</v>
      </c>
      <c r="T5" s="77"/>
      <c r="U5" s="88" t="n">
        <v>5</v>
      </c>
      <c r="V5" s="89" t="str">
        <f aca="false">C9</f>
        <v>Pēteris Cimdiņš</v>
      </c>
      <c r="W5" s="90" t="n">
        <v>7</v>
      </c>
      <c r="X5" s="86" t="n">
        <v>218</v>
      </c>
      <c r="Y5" s="91" t="n">
        <v>1</v>
      </c>
    </row>
    <row r="6" customFormat="false" ht="27" hidden="false" customHeight="true" outlineLevel="0" collapsed="false">
      <c r="B6" s="83" t="n">
        <v>2</v>
      </c>
      <c r="C6" s="84" t="str">
        <f aca="false">'Kv. Rezultātu lapa'!B5</f>
        <v>Jānis Zemītis</v>
      </c>
      <c r="D6" s="85" t="str">
        <f aca="false">'Kv. Rezultātu lapa'!C5</f>
        <v>Ten Pin</v>
      </c>
      <c r="E6" s="86" t="s">
        <v>36</v>
      </c>
      <c r="F6" s="86" t="n">
        <f aca="false">'Kv. Rezultātu lapa'!N5</f>
        <v>1450</v>
      </c>
      <c r="G6" s="86" t="n">
        <f aca="false">'Kv. Rezultātu lapa'!E5</f>
        <v>0</v>
      </c>
      <c r="H6" s="86" t="n">
        <v>176</v>
      </c>
      <c r="I6" s="86" t="n">
        <v>206</v>
      </c>
      <c r="J6" s="86" t="n">
        <v>212</v>
      </c>
      <c r="K6" s="86" t="n">
        <v>194</v>
      </c>
      <c r="L6" s="18" t="n">
        <v>0</v>
      </c>
      <c r="M6" s="87" t="n">
        <f aca="false">L6+F6+H6+I6+J6+K6</f>
        <v>2238</v>
      </c>
      <c r="N6" s="77"/>
      <c r="O6" s="92" t="n">
        <v>9</v>
      </c>
      <c r="P6" s="93" t="str">
        <f aca="false">C13</f>
        <v>Marija Tkačenko</v>
      </c>
      <c r="Q6" s="94" t="n">
        <v>6</v>
      </c>
      <c r="R6" s="95" t="n">
        <f aca="false">8+190</f>
        <v>198</v>
      </c>
      <c r="S6" s="96" t="n">
        <v>0</v>
      </c>
      <c r="T6" s="77"/>
      <c r="U6" s="92" t="n">
        <v>8</v>
      </c>
      <c r="V6" s="93" t="str">
        <f aca="false">C12</f>
        <v>Raimonds Zemītis</v>
      </c>
      <c r="W6" s="94" t="n">
        <v>8</v>
      </c>
      <c r="X6" s="95" t="n">
        <v>192</v>
      </c>
      <c r="Y6" s="96" t="n">
        <v>0</v>
      </c>
    </row>
    <row r="7" customFormat="false" ht="27" hidden="false" customHeight="true" outlineLevel="0" collapsed="false">
      <c r="B7" s="83" t="n">
        <v>3</v>
      </c>
      <c r="C7" s="84" t="str">
        <f aca="false">'Kv. Rezultātu lapa'!B7</f>
        <v>Daniels Vēzis</v>
      </c>
      <c r="D7" s="85" t="str">
        <f aca="false">'Kv. Rezultātu lapa'!C7</f>
        <v>Ten Pin</v>
      </c>
      <c r="E7" s="86" t="s">
        <v>34</v>
      </c>
      <c r="F7" s="86" t="n">
        <f aca="false">'Kv. Rezultātu lapa'!N7</f>
        <v>1352</v>
      </c>
      <c r="G7" s="86" t="n">
        <f aca="false">'Kv. Rezultātu lapa'!E7</f>
        <v>0</v>
      </c>
      <c r="H7" s="86" t="n">
        <v>173</v>
      </c>
      <c r="I7" s="86" t="n">
        <v>203</v>
      </c>
      <c r="J7" s="86" t="n">
        <v>202</v>
      </c>
      <c r="K7" s="86" t="n">
        <v>209</v>
      </c>
      <c r="L7" s="18" t="n">
        <v>0</v>
      </c>
      <c r="M7" s="87" t="n">
        <f aca="false">L7+F7+H7+I7+J7+K7</f>
        <v>2139</v>
      </c>
      <c r="N7" s="7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</row>
    <row r="8" customFormat="false" ht="27" hidden="false" customHeight="true" outlineLevel="0" collapsed="false">
      <c r="B8" s="83" t="n">
        <v>4</v>
      </c>
      <c r="C8" s="84" t="str">
        <f aca="false">'Kv. Rezultātu lapa'!B9</f>
        <v>Artemijs Hudjakovs</v>
      </c>
      <c r="D8" s="85" t="str">
        <f aca="false">'Kv. Rezultātu lapa'!C9</f>
        <v>Ten Pin</v>
      </c>
      <c r="E8" s="86" t="s">
        <v>26</v>
      </c>
      <c r="F8" s="86" t="n">
        <f aca="false">'Kv. Rezultātu lapa'!N9</f>
        <v>1290</v>
      </c>
      <c r="G8" s="86" t="n">
        <f aca="false">'Kv. Rezultātu lapa'!E9</f>
        <v>0</v>
      </c>
      <c r="H8" s="86" t="n">
        <v>287</v>
      </c>
      <c r="I8" s="86" t="n">
        <v>184</v>
      </c>
      <c r="J8" s="86" t="n">
        <v>203</v>
      </c>
      <c r="K8" s="86" t="n">
        <v>170</v>
      </c>
      <c r="L8" s="18" t="n">
        <v>0</v>
      </c>
      <c r="M8" s="87" t="n">
        <f aca="false">L8+F8+H8+I8+J8+K8</f>
        <v>2134</v>
      </c>
      <c r="N8" s="77"/>
      <c r="O8" s="76" t="s">
        <v>85</v>
      </c>
      <c r="P8" s="76"/>
      <c r="Q8" s="76"/>
      <c r="R8" s="76"/>
      <c r="S8" s="76"/>
      <c r="T8" s="77"/>
      <c r="U8" s="76" t="s">
        <v>86</v>
      </c>
      <c r="V8" s="76"/>
      <c r="W8" s="76"/>
      <c r="X8" s="76"/>
      <c r="Y8" s="76"/>
      <c r="AB8" s="98"/>
      <c r="AC8" s="98"/>
    </row>
    <row r="9" customFormat="false" ht="27" hidden="false" customHeight="true" outlineLevel="0" collapsed="false">
      <c r="B9" s="83" t="n">
        <v>5</v>
      </c>
      <c r="C9" s="84" t="str">
        <f aca="false">'Kv. Rezultātu lapa'!B11</f>
        <v>Pēteris Cimdiņš</v>
      </c>
      <c r="D9" s="85" t="str">
        <f aca="false">'Kv. Rezultātu lapa'!C11</f>
        <v>LABA</v>
      </c>
      <c r="E9" s="86" t="s">
        <v>24</v>
      </c>
      <c r="F9" s="86" t="n">
        <f aca="false">'Kv. Rezultātu lapa'!N11</f>
        <v>1248</v>
      </c>
      <c r="G9" s="86" t="n">
        <f aca="false">'Kv. Rezultātu lapa'!E11</f>
        <v>0</v>
      </c>
      <c r="H9" s="86" t="n">
        <v>220</v>
      </c>
      <c r="I9" s="86" t="n">
        <v>214</v>
      </c>
      <c r="J9" s="86" t="n">
        <v>214</v>
      </c>
      <c r="K9" s="86" t="n">
        <v>235</v>
      </c>
      <c r="L9" s="18" t="n">
        <v>0</v>
      </c>
      <c r="M9" s="87" t="n">
        <f aca="false">L9+F9+H9+I9+J9+K9</f>
        <v>2131</v>
      </c>
      <c r="N9" s="77"/>
      <c r="O9" s="78" t="s">
        <v>1</v>
      </c>
      <c r="P9" s="79" t="s">
        <v>2</v>
      </c>
      <c r="Q9" s="81" t="s">
        <v>76</v>
      </c>
      <c r="R9" s="79" t="s">
        <v>79</v>
      </c>
      <c r="S9" s="82" t="s">
        <v>84</v>
      </c>
      <c r="T9" s="77"/>
      <c r="U9" s="78" t="s">
        <v>1</v>
      </c>
      <c r="V9" s="79" t="s">
        <v>2</v>
      </c>
      <c r="W9" s="81" t="s">
        <v>76</v>
      </c>
      <c r="X9" s="79" t="s">
        <v>79</v>
      </c>
      <c r="Y9" s="82" t="s">
        <v>84</v>
      </c>
      <c r="AB9" s="99"/>
      <c r="AC9" s="99"/>
    </row>
    <row r="10" customFormat="false" ht="27" hidden="false" customHeight="true" outlineLevel="0" collapsed="false">
      <c r="B10" s="83" t="n">
        <v>6</v>
      </c>
      <c r="C10" s="84" t="str">
        <f aca="false">'Kv. Rezultātu lapa'!B8</f>
        <v>Andis Dārziņš</v>
      </c>
      <c r="D10" s="85" t="str">
        <f aca="false">'Kv. Rezultātu lapa'!C8</f>
        <v>Ten Pin</v>
      </c>
      <c r="E10" s="86" t="s">
        <v>40</v>
      </c>
      <c r="F10" s="86" t="n">
        <f aca="false">'Kv. Rezultātu lapa'!N8</f>
        <v>1312</v>
      </c>
      <c r="G10" s="86" t="n">
        <f aca="false">'Kv. Rezultātu lapa'!E8</f>
        <v>0</v>
      </c>
      <c r="H10" s="86" t="n">
        <v>179</v>
      </c>
      <c r="I10" s="86" t="n">
        <v>235</v>
      </c>
      <c r="J10" s="86" t="n">
        <v>197</v>
      </c>
      <c r="K10" s="86" t="n">
        <v>207</v>
      </c>
      <c r="L10" s="18" t="n">
        <v>0</v>
      </c>
      <c r="M10" s="87" t="n">
        <f aca="false">L10+F10+H10+I10+J10+K10</f>
        <v>2130</v>
      </c>
      <c r="N10" s="77"/>
      <c r="O10" s="88" t="n">
        <v>6</v>
      </c>
      <c r="P10" s="89" t="str">
        <f aca="false">C10</f>
        <v>Andis Dārziņš</v>
      </c>
      <c r="Q10" s="90" t="n">
        <v>9</v>
      </c>
      <c r="R10" s="86" t="n">
        <v>189</v>
      </c>
      <c r="S10" s="91" t="n">
        <v>1</v>
      </c>
      <c r="T10" s="77"/>
      <c r="U10" s="88" t="n">
        <v>1</v>
      </c>
      <c r="V10" s="89" t="str">
        <f aca="false">C5</f>
        <v>Dmitrijs Čebotarjovs</v>
      </c>
      <c r="W10" s="90" t="n">
        <v>7</v>
      </c>
      <c r="X10" s="86" t="n">
        <v>191</v>
      </c>
      <c r="Y10" s="91" t="n">
        <v>1</v>
      </c>
      <c r="AB10" s="99"/>
      <c r="AC10" s="99"/>
    </row>
    <row r="11" customFormat="false" ht="27" hidden="false" customHeight="true" outlineLevel="0" collapsed="false">
      <c r="B11" s="83" t="n">
        <v>7</v>
      </c>
      <c r="C11" s="84" t="str">
        <f aca="false">'Kv. Rezultātu lapa'!B10</f>
        <v>Edmunds Jansons</v>
      </c>
      <c r="D11" s="85" t="str">
        <f aca="false">'Kv. Rezultātu lapa'!C10</f>
        <v>Zelta Prizma</v>
      </c>
      <c r="E11" s="86" t="s">
        <v>19</v>
      </c>
      <c r="F11" s="86" t="n">
        <f aca="false">'Kv. Rezultātu lapa'!N10</f>
        <v>1253</v>
      </c>
      <c r="G11" s="86" t="n">
        <f aca="false">'Kv. Rezultātu lapa'!E10</f>
        <v>0</v>
      </c>
      <c r="H11" s="86" t="n">
        <v>237</v>
      </c>
      <c r="I11" s="86" t="n">
        <v>146</v>
      </c>
      <c r="J11" s="86" t="n">
        <v>247</v>
      </c>
      <c r="K11" s="86" t="n">
        <v>194</v>
      </c>
      <c r="L11" s="18" t="n">
        <v>0</v>
      </c>
      <c r="M11" s="87" t="n">
        <f aca="false">L11+F11+H11+I11+J11+K11</f>
        <v>2077</v>
      </c>
      <c r="N11" s="77"/>
      <c r="O11" s="92" t="n">
        <v>7</v>
      </c>
      <c r="P11" s="93" t="str">
        <f aca="false">C11</f>
        <v>Edmunds Jansons</v>
      </c>
      <c r="Q11" s="94" t="n">
        <v>10</v>
      </c>
      <c r="R11" s="95" t="n">
        <v>169</v>
      </c>
      <c r="S11" s="96" t="n">
        <v>0</v>
      </c>
      <c r="T11" s="77"/>
      <c r="U11" s="92" t="s">
        <v>87</v>
      </c>
      <c r="V11" s="93" t="str">
        <f aca="false">P10</f>
        <v>Andis Dārziņš</v>
      </c>
      <c r="W11" s="94" t="n">
        <v>8</v>
      </c>
      <c r="X11" s="95" t="n">
        <v>146</v>
      </c>
      <c r="Y11" s="96" t="n">
        <v>0</v>
      </c>
      <c r="AB11" s="99"/>
      <c r="AC11" s="99"/>
    </row>
    <row r="12" customFormat="false" ht="27" hidden="false" customHeight="true" outlineLevel="0" collapsed="false">
      <c r="B12" s="83" t="n">
        <v>8</v>
      </c>
      <c r="C12" s="84" t="str">
        <f aca="false">'Kv. Rezultātu lapa'!B14</f>
        <v>Raimonds Zemītis</v>
      </c>
      <c r="D12" s="85" t="str">
        <f aca="false">'Kv. Rezultātu lapa'!C14</f>
        <v>Ten Pin</v>
      </c>
      <c r="E12" s="86" t="s">
        <v>38</v>
      </c>
      <c r="F12" s="86" t="n">
        <f aca="false">'Kv. Rezultātu lapa'!N14</f>
        <v>1234</v>
      </c>
      <c r="G12" s="86" t="n">
        <f aca="false">'Kv. Rezultātu lapa'!E14</f>
        <v>0</v>
      </c>
      <c r="H12" s="86" t="n">
        <v>263</v>
      </c>
      <c r="I12" s="86" t="n">
        <v>191</v>
      </c>
      <c r="J12" s="86" t="n">
        <v>163</v>
      </c>
      <c r="K12" s="86" t="n">
        <v>176</v>
      </c>
      <c r="L12" s="18" t="n">
        <v>0</v>
      </c>
      <c r="M12" s="87" t="n">
        <f aca="false">L12+F12+H12+I12+J12+K12</f>
        <v>2027</v>
      </c>
      <c r="N12" s="7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AB12" s="99"/>
      <c r="AC12" s="99"/>
    </row>
    <row r="13" customFormat="false" ht="27" hidden="false" customHeight="true" outlineLevel="0" collapsed="false">
      <c r="B13" s="83" t="n">
        <v>9</v>
      </c>
      <c r="C13" s="84" t="str">
        <f aca="false">'Kv. Rezultātu lapa'!B18</f>
        <v>Marija Tkačenko</v>
      </c>
      <c r="D13" s="85" t="str">
        <f aca="false">'Kv. Rezultātu lapa'!C18</f>
        <v>LABA</v>
      </c>
      <c r="E13" s="86" t="s">
        <v>30</v>
      </c>
      <c r="F13" s="86" t="n">
        <f aca="false">'Kv. Rezultātu lapa'!N18</f>
        <v>1188</v>
      </c>
      <c r="G13" s="86" t="n">
        <f aca="false">'Kv. Rezultātu lapa'!E18</f>
        <v>8</v>
      </c>
      <c r="H13" s="86" t="n">
        <v>215</v>
      </c>
      <c r="I13" s="86" t="n">
        <v>161</v>
      </c>
      <c r="J13" s="86" t="n">
        <v>185</v>
      </c>
      <c r="K13" s="86" t="n">
        <v>244</v>
      </c>
      <c r="L13" s="18" t="n">
        <v>32</v>
      </c>
      <c r="M13" s="87" t="n">
        <f aca="false">L13+F13+H13+I13+J13+K13</f>
        <v>2025</v>
      </c>
      <c r="N13" s="77"/>
      <c r="O13" s="76" t="s">
        <v>86</v>
      </c>
      <c r="P13" s="76"/>
      <c r="Q13" s="76"/>
      <c r="R13" s="76"/>
      <c r="S13" s="76"/>
      <c r="T13" s="77"/>
      <c r="U13" s="76" t="s">
        <v>86</v>
      </c>
      <c r="V13" s="76"/>
      <c r="W13" s="76"/>
      <c r="X13" s="76"/>
      <c r="Y13" s="76"/>
      <c r="AB13" s="99"/>
      <c r="AC13" s="99"/>
    </row>
    <row r="14" customFormat="false" ht="27" hidden="false" customHeight="true" outlineLevel="0" collapsed="false">
      <c r="B14" s="100" t="n">
        <v>10</v>
      </c>
      <c r="C14" s="84" t="str">
        <f aca="false">'Kv. Rezultātu lapa'!B12</f>
        <v>Artūrs Ļevikins</v>
      </c>
      <c r="D14" s="85" t="str">
        <f aca="false">'Kv. Rezultātu lapa'!C12</f>
        <v>A-Z Boulings</v>
      </c>
      <c r="E14" s="86" t="s">
        <v>57</v>
      </c>
      <c r="F14" s="86" t="n">
        <f aca="false">'Kv. Rezultātu lapa'!N12</f>
        <v>1245</v>
      </c>
      <c r="G14" s="86" t="n">
        <f aca="false">'Kv. Rezultātu lapa'!E12</f>
        <v>0</v>
      </c>
      <c r="H14" s="86" t="n">
        <v>191</v>
      </c>
      <c r="I14" s="86" t="n">
        <v>200</v>
      </c>
      <c r="J14" s="86" t="n">
        <v>159</v>
      </c>
      <c r="K14" s="86" t="n">
        <v>198</v>
      </c>
      <c r="L14" s="18" t="n">
        <v>0</v>
      </c>
      <c r="M14" s="87" t="n">
        <f aca="false">L14+F14+H14+I14+J14+K14</f>
        <v>1993</v>
      </c>
      <c r="N14" s="77"/>
      <c r="O14" s="78" t="s">
        <v>1</v>
      </c>
      <c r="P14" s="79" t="s">
        <v>2</v>
      </c>
      <c r="Q14" s="81" t="s">
        <v>76</v>
      </c>
      <c r="R14" s="79" t="s">
        <v>79</v>
      </c>
      <c r="S14" s="82" t="s">
        <v>84</v>
      </c>
      <c r="T14" s="77"/>
      <c r="U14" s="78" t="s">
        <v>1</v>
      </c>
      <c r="V14" s="79" t="s">
        <v>2</v>
      </c>
      <c r="W14" s="81" t="s">
        <v>76</v>
      </c>
      <c r="X14" s="79" t="s">
        <v>79</v>
      </c>
      <c r="Y14" s="82" t="s">
        <v>84</v>
      </c>
    </row>
    <row r="15" customFormat="false" ht="27" hidden="false" customHeight="true" outlineLevel="0" collapsed="false">
      <c r="B15" s="100" t="n">
        <v>11</v>
      </c>
      <c r="C15" s="84" t="str">
        <f aca="false">'Kv. Rezultātu lapa'!B17</f>
        <v>Aleksandrs Titkovs</v>
      </c>
      <c r="D15" s="85" t="str">
        <f aca="false">'Kv. Rezultātu lapa'!C17</f>
        <v>LABA</v>
      </c>
      <c r="E15" s="86" t="s">
        <v>58</v>
      </c>
      <c r="F15" s="86" t="n">
        <f aca="false">'Kv. Rezultātu lapa'!N17</f>
        <v>1208</v>
      </c>
      <c r="G15" s="86" t="n">
        <f aca="false">'Kv. Rezultātu lapa'!E17</f>
        <v>0</v>
      </c>
      <c r="H15" s="86" t="n">
        <v>193</v>
      </c>
      <c r="I15" s="86" t="n">
        <v>184</v>
      </c>
      <c r="J15" s="86" t="n">
        <v>177</v>
      </c>
      <c r="K15" s="86" t="n">
        <v>211</v>
      </c>
      <c r="L15" s="18" t="n">
        <v>0</v>
      </c>
      <c r="M15" s="87" t="n">
        <f aca="false">L15+F15+H15+I15+J15+K15</f>
        <v>1973</v>
      </c>
      <c r="N15" s="77"/>
      <c r="O15" s="88" t="n">
        <v>2</v>
      </c>
      <c r="P15" s="89" t="str">
        <f aca="false">C6</f>
        <v>Jānis Zemītis</v>
      </c>
      <c r="Q15" s="90" t="n">
        <v>5</v>
      </c>
      <c r="R15" s="86" t="n">
        <v>235</v>
      </c>
      <c r="S15" s="91" t="n">
        <v>1</v>
      </c>
      <c r="T15" s="77"/>
      <c r="U15" s="88" t="n">
        <v>3</v>
      </c>
      <c r="V15" s="89" t="str">
        <f aca="false">C7</f>
        <v>Daniels Vēzis</v>
      </c>
      <c r="W15" s="90" t="n">
        <v>9</v>
      </c>
      <c r="X15" s="86" t="n">
        <v>247</v>
      </c>
      <c r="Y15" s="91" t="n">
        <v>1</v>
      </c>
    </row>
    <row r="16" customFormat="false" ht="27" hidden="false" customHeight="true" outlineLevel="0" collapsed="false">
      <c r="B16" s="100" t="n">
        <v>12</v>
      </c>
      <c r="C16" s="84" t="str">
        <f aca="false">'Kv. Rezultātu lapa'!B21</f>
        <v>Veronika Hudjakova</v>
      </c>
      <c r="D16" s="85" t="str">
        <f aca="false">'Kv. Rezultātu lapa'!C21</f>
        <v>Ten Pin</v>
      </c>
      <c r="E16" s="86" t="s">
        <v>88</v>
      </c>
      <c r="F16" s="86" t="n">
        <f aca="false">'Kv. Rezultātu lapa'!N21</f>
        <v>1159</v>
      </c>
      <c r="G16" s="86" t="n">
        <f aca="false">'Kv. Rezultātu lapa'!E21</f>
        <v>8</v>
      </c>
      <c r="H16" s="86" t="n">
        <v>147</v>
      </c>
      <c r="I16" s="86" t="n">
        <v>180</v>
      </c>
      <c r="J16" s="86" t="n">
        <v>213</v>
      </c>
      <c r="K16" s="86" t="n">
        <v>164</v>
      </c>
      <c r="L16" s="18" t="n">
        <v>32</v>
      </c>
      <c r="M16" s="87" t="n">
        <f aca="false">L16+F16+H16+I16+J16+K16</f>
        <v>1895</v>
      </c>
      <c r="N16" s="77"/>
      <c r="O16" s="92" t="s">
        <v>89</v>
      </c>
      <c r="P16" s="93" t="str">
        <f aca="false">V5</f>
        <v>Pēteris Cimdiņš</v>
      </c>
      <c r="Q16" s="94" t="n">
        <v>6</v>
      </c>
      <c r="R16" s="95" t="n">
        <v>212</v>
      </c>
      <c r="S16" s="96" t="n">
        <v>0</v>
      </c>
      <c r="T16" s="77"/>
      <c r="U16" s="92" t="s">
        <v>90</v>
      </c>
      <c r="V16" s="93" t="str">
        <f aca="false">P5</f>
        <v>Artemijs Hudjakovs</v>
      </c>
      <c r="W16" s="94" t="n">
        <v>10</v>
      </c>
      <c r="X16" s="95" t="n">
        <v>229</v>
      </c>
      <c r="Y16" s="96" t="n">
        <v>0</v>
      </c>
    </row>
    <row r="17" customFormat="false" ht="24.6" hidden="false" customHeight="true" outlineLevel="0" collapsed="false">
      <c r="B17" s="100" t="n">
        <v>13</v>
      </c>
      <c r="C17" s="84" t="str">
        <f aca="false">'Kv. Rezultātu lapa'!B22</f>
        <v>Aleksandrs Tjulins</v>
      </c>
      <c r="D17" s="85" t="str">
        <f aca="false">'Kv. Rezultātu lapa'!C22</f>
        <v>LABA</v>
      </c>
      <c r="E17" s="86" t="s">
        <v>32</v>
      </c>
      <c r="F17" s="86" t="n">
        <f aca="false">'Kv. Rezultātu lapa'!N22</f>
        <v>1158</v>
      </c>
      <c r="G17" s="86" t="n">
        <f aca="false">'Kv. Rezultātu lapa'!E22</f>
        <v>0</v>
      </c>
      <c r="H17" s="86" t="n">
        <v>159</v>
      </c>
      <c r="I17" s="86" t="n">
        <v>203</v>
      </c>
      <c r="J17" s="86" t="n">
        <v>151</v>
      </c>
      <c r="K17" s="86" t="n">
        <v>205</v>
      </c>
      <c r="L17" s="18" t="n">
        <v>0</v>
      </c>
      <c r="M17" s="87" t="n">
        <f aca="false">L17+F17+H17+I17+J17+K17</f>
        <v>1876</v>
      </c>
      <c r="N17" s="7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</row>
    <row r="18" customFormat="false" ht="27" hidden="false" customHeight="true" outlineLevel="0" collapsed="false">
      <c r="B18" s="100" t="n">
        <v>14</v>
      </c>
      <c r="C18" s="84" t="str">
        <f aca="false">'Kv. Rezultātu lapa'!B20</f>
        <v>Toms Pultraks</v>
      </c>
      <c r="D18" s="85" t="str">
        <f aca="false">'Kv. Rezultātu lapa'!C20</f>
        <v>LABA</v>
      </c>
      <c r="E18" s="86" t="s">
        <v>21</v>
      </c>
      <c r="F18" s="86" t="n">
        <f aca="false">'Kv. Rezultātu lapa'!N20</f>
        <v>1165</v>
      </c>
      <c r="G18" s="86" t="n">
        <f aca="false">'Kv. Rezultātu lapa'!E20</f>
        <v>0</v>
      </c>
      <c r="H18" s="86" t="n">
        <v>206</v>
      </c>
      <c r="I18" s="86" t="n">
        <v>207</v>
      </c>
      <c r="J18" s="86" t="n">
        <v>144</v>
      </c>
      <c r="K18" s="86" t="n">
        <v>144</v>
      </c>
      <c r="L18" s="18" t="n">
        <v>0</v>
      </c>
      <c r="M18" s="87" t="n">
        <f aca="false">L18+F18+H18+I18+J18+K18</f>
        <v>1866</v>
      </c>
      <c r="N18" s="77"/>
      <c r="O18" s="76" t="s">
        <v>91</v>
      </c>
      <c r="P18" s="76"/>
      <c r="Q18" s="76"/>
      <c r="R18" s="76"/>
      <c r="S18" s="76"/>
      <c r="T18" s="77"/>
      <c r="U18" s="76" t="s">
        <v>92</v>
      </c>
      <c r="V18" s="76"/>
      <c r="W18" s="76"/>
      <c r="X18" s="76"/>
      <c r="Y18" s="76"/>
    </row>
    <row r="19" customFormat="false" ht="27" hidden="false" customHeight="true" outlineLevel="0" collapsed="false">
      <c r="B19" s="100" t="n">
        <v>15</v>
      </c>
      <c r="C19" s="84" t="str">
        <f aca="false">'Kv. Rezultātu lapa'!B16</f>
        <v>Juliāns Visockis</v>
      </c>
      <c r="D19" s="85" t="str">
        <f aca="false">'Kv. Rezultātu lapa'!C16</f>
        <v>Ten Pin</v>
      </c>
      <c r="E19" s="86" t="s">
        <v>42</v>
      </c>
      <c r="F19" s="86" t="n">
        <f aca="false">'Kv. Rezultātu lapa'!N16</f>
        <v>1226</v>
      </c>
      <c r="G19" s="86" t="n">
        <f aca="false">'Kv. Rezultātu lapa'!E16</f>
        <v>0</v>
      </c>
      <c r="H19" s="86" t="n">
        <v>151</v>
      </c>
      <c r="I19" s="86" t="n">
        <v>180</v>
      </c>
      <c r="J19" s="86" t="n">
        <v>168</v>
      </c>
      <c r="K19" s="86" t="n">
        <v>109</v>
      </c>
      <c r="L19" s="18" t="n">
        <v>0</v>
      </c>
      <c r="M19" s="87" t="n">
        <f aca="false">L19+F19+H19+I19+J19+K19</f>
        <v>1834</v>
      </c>
      <c r="N19" s="77"/>
      <c r="O19" s="78" t="s">
        <v>1</v>
      </c>
      <c r="P19" s="79" t="s">
        <v>2</v>
      </c>
      <c r="Q19" s="81" t="s">
        <v>76</v>
      </c>
      <c r="R19" s="79" t="s">
        <v>79</v>
      </c>
      <c r="S19" s="82" t="s">
        <v>84</v>
      </c>
      <c r="T19" s="77"/>
      <c r="U19" s="78" t="s">
        <v>1</v>
      </c>
      <c r="V19" s="79" t="s">
        <v>2</v>
      </c>
      <c r="W19" s="81" t="s">
        <v>76</v>
      </c>
      <c r="X19" s="79" t="s">
        <v>79</v>
      </c>
      <c r="Y19" s="82" t="s">
        <v>84</v>
      </c>
    </row>
    <row r="20" customFormat="false" ht="27" hidden="false" customHeight="true" outlineLevel="0" collapsed="false">
      <c r="B20" s="100" t="n">
        <v>16</v>
      </c>
      <c r="C20" s="84" t="str">
        <f aca="false">'Kv. Rezultātu lapa'!B19</f>
        <v>Mārtiņš Vilnis</v>
      </c>
      <c r="D20" s="85" t="str">
        <f aca="false">'Kv. Rezultātu lapa'!C19</f>
        <v>LABA</v>
      </c>
      <c r="E20" s="86" t="s">
        <v>93</v>
      </c>
      <c r="F20" s="86" t="n">
        <f aca="false">'Kv. Rezultātu lapa'!N19</f>
        <v>1171</v>
      </c>
      <c r="G20" s="86" t="n">
        <f aca="false">'Kv. Rezultātu lapa'!E19</f>
        <v>0</v>
      </c>
      <c r="H20" s="86" t="n">
        <v>172</v>
      </c>
      <c r="I20" s="86" t="n">
        <v>195</v>
      </c>
      <c r="J20" s="86" t="n">
        <v>139</v>
      </c>
      <c r="K20" s="86" t="n">
        <v>145</v>
      </c>
      <c r="L20" s="18" t="n">
        <v>0</v>
      </c>
      <c r="M20" s="87" t="n">
        <f aca="false">L20+F20+H20+I20+J20+K20</f>
        <v>1822</v>
      </c>
      <c r="N20" s="77"/>
      <c r="O20" s="88" t="n">
        <v>2</v>
      </c>
      <c r="P20" s="89" t="str">
        <f aca="false">P15</f>
        <v>Jānis Zemītis</v>
      </c>
      <c r="Q20" s="90" t="n">
        <v>7</v>
      </c>
      <c r="R20" s="86" t="n">
        <v>219</v>
      </c>
      <c r="S20" s="91" t="n">
        <v>1</v>
      </c>
      <c r="T20" s="77"/>
      <c r="U20" s="88" t="n">
        <v>1</v>
      </c>
      <c r="V20" s="89" t="str">
        <f aca="false">V10</f>
        <v>Dmitrijs Čebotarjovs</v>
      </c>
      <c r="W20" s="90" t="n">
        <v>9</v>
      </c>
      <c r="X20" s="86" t="n">
        <v>184</v>
      </c>
      <c r="Y20" s="91" t="n">
        <v>1</v>
      </c>
    </row>
    <row r="21" customFormat="false" ht="27" hidden="false" customHeight="true" outlineLevel="0" collapsed="false">
      <c r="B21" s="100" t="n">
        <v>17</v>
      </c>
      <c r="C21" s="84" t="str">
        <f aca="false">'Kv. Rezultātu lapa'!B13</f>
        <v>Ivars Vinters</v>
      </c>
      <c r="D21" s="85" t="str">
        <f aca="false">'Kv. Rezultātu lapa'!C13</f>
        <v>A-Z Boulings</v>
      </c>
      <c r="E21" s="86" t="s">
        <v>94</v>
      </c>
      <c r="F21" s="86" t="n">
        <f aca="false">'Kv. Rezultātu lapa'!N13</f>
        <v>1243</v>
      </c>
      <c r="G21" s="86" t="n">
        <f aca="false">'Kv. Rezultātu lapa'!E13</f>
        <v>0</v>
      </c>
      <c r="H21" s="86" t="n">
        <v>0</v>
      </c>
      <c r="I21" s="86" t="n">
        <v>0</v>
      </c>
      <c r="J21" s="86" t="n">
        <v>0</v>
      </c>
      <c r="K21" s="86" t="n">
        <v>0</v>
      </c>
      <c r="L21" s="18" t="n">
        <f aca="false">Fināli!G21*(COUNT(Fināli!H21:K21))</f>
        <v>0</v>
      </c>
      <c r="M21" s="87" t="n">
        <f aca="false">L21+F21+H21+I21+J21+K21</f>
        <v>1243</v>
      </c>
      <c r="N21" s="77"/>
      <c r="O21" s="92" t="n">
        <v>3</v>
      </c>
      <c r="P21" s="93" t="str">
        <f aca="false">V15</f>
        <v>Daniels Vēzis</v>
      </c>
      <c r="Q21" s="94" t="n">
        <v>8</v>
      </c>
      <c r="R21" s="95" t="n">
        <v>185</v>
      </c>
      <c r="S21" s="96" t="n">
        <v>0</v>
      </c>
      <c r="U21" s="92" t="s">
        <v>95</v>
      </c>
      <c r="V21" s="93" t="str">
        <f aca="false">P20</f>
        <v>Jānis Zemītis</v>
      </c>
      <c r="W21" s="94" t="n">
        <v>10</v>
      </c>
      <c r="X21" s="95" t="n">
        <v>163</v>
      </c>
      <c r="Y21" s="96" t="n">
        <v>0</v>
      </c>
    </row>
    <row r="22" customFormat="false" ht="27" hidden="false" customHeight="true" outlineLevel="0" collapsed="false">
      <c r="B22" s="100" t="n">
        <v>18</v>
      </c>
      <c r="C22" s="84" t="str">
        <f aca="false">'Kv. Rezultātu lapa'!B15</f>
        <v>Vladimirs Pribiļevs</v>
      </c>
      <c r="D22" s="85" t="str">
        <f aca="false">'Kv. Rezultātu lapa'!C15</f>
        <v>Ten Pin</v>
      </c>
      <c r="E22" s="86" t="s">
        <v>94</v>
      </c>
      <c r="F22" s="86" t="n">
        <f aca="false">'Kv. Rezultātu lapa'!N15</f>
        <v>1228</v>
      </c>
      <c r="G22" s="86" t="n">
        <f aca="false">'Kv. Rezultātu lapa'!E15</f>
        <v>0</v>
      </c>
      <c r="H22" s="86" t="n">
        <v>0</v>
      </c>
      <c r="I22" s="86" t="n">
        <v>0</v>
      </c>
      <c r="J22" s="86" t="n">
        <v>0</v>
      </c>
      <c r="K22" s="86" t="n">
        <v>0</v>
      </c>
      <c r="L22" s="18" t="n">
        <f aca="false">Fināli!G22*(COUNT(Fināli!H22:K22))</f>
        <v>0</v>
      </c>
      <c r="M22" s="87" t="n">
        <f aca="false">L22+F22+H22+I22+J22+K22</f>
        <v>1228</v>
      </c>
      <c r="N22" s="77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</row>
    <row r="23" customFormat="false" ht="27" hidden="false" customHeight="true" outlineLevel="0" collapsed="false">
      <c r="B23" s="102"/>
      <c r="C23" s="103"/>
      <c r="D23" s="104"/>
      <c r="E23" s="104"/>
      <c r="F23" s="104"/>
      <c r="G23" s="104"/>
      <c r="H23" s="105"/>
      <c r="I23" s="105"/>
      <c r="J23" s="105"/>
      <c r="K23" s="105"/>
      <c r="L23" s="105"/>
      <c r="M23" s="104"/>
      <c r="N23" s="77"/>
      <c r="O23" s="77"/>
      <c r="P23" s="77"/>
      <c r="Q23" s="106"/>
      <c r="R23" s="107"/>
      <c r="S23" s="108"/>
      <c r="T23" s="109"/>
      <c r="U23" s="109"/>
      <c r="V23" s="109"/>
      <c r="W23" s="106"/>
      <c r="X23" s="77"/>
      <c r="Y23" s="77"/>
    </row>
    <row r="24" customFormat="false" ht="12.75" hidden="false" customHeight="false" outlineLevel="0" collapsed="false">
      <c r="D24" s="0"/>
      <c r="Q24" s="0"/>
    </row>
    <row r="25" customFormat="false" ht="27.75" hidden="false" customHeight="false" outlineLevel="0" collapsed="false">
      <c r="B25" s="110" t="s">
        <v>96</v>
      </c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</row>
    <row r="26" customFormat="false" ht="24" hidden="false" customHeight="true" outlineLevel="0" collapsed="false">
      <c r="B26" s="111" t="s">
        <v>97</v>
      </c>
      <c r="C26" s="111"/>
      <c r="D26" s="111"/>
      <c r="E26" s="112" t="s">
        <v>2</v>
      </c>
      <c r="F26" s="112"/>
      <c r="G26" s="112"/>
      <c r="H26" s="112"/>
      <c r="I26" s="113" t="s">
        <v>3</v>
      </c>
      <c r="J26" s="113"/>
      <c r="K26" s="113"/>
      <c r="L26" s="114" t="s">
        <v>94</v>
      </c>
      <c r="M26" s="112" t="s">
        <v>98</v>
      </c>
      <c r="N26" s="112"/>
      <c r="O26" s="112"/>
      <c r="P26" s="112"/>
      <c r="Q26" s="112"/>
      <c r="R26" s="112"/>
      <c r="S26" s="112"/>
      <c r="T26" s="112"/>
    </row>
    <row r="27" customFormat="false" ht="22.35" hidden="false" customHeight="true" outlineLevel="0" collapsed="false">
      <c r="B27" s="115" t="s">
        <v>99</v>
      </c>
      <c r="C27" s="115"/>
      <c r="D27" s="115"/>
      <c r="E27" s="112" t="s">
        <v>29</v>
      </c>
      <c r="F27" s="112"/>
      <c r="G27" s="112"/>
      <c r="H27" s="112"/>
      <c r="I27" s="113" t="s">
        <v>18</v>
      </c>
      <c r="J27" s="113"/>
      <c r="K27" s="113"/>
      <c r="L27" s="113" t="n">
        <v>300</v>
      </c>
      <c r="M27" s="113" t="s">
        <v>100</v>
      </c>
      <c r="N27" s="113"/>
      <c r="O27" s="113"/>
      <c r="P27" s="113"/>
      <c r="Q27" s="113"/>
      <c r="R27" s="113"/>
      <c r="S27" s="113"/>
      <c r="T27" s="113"/>
    </row>
    <row r="28" customFormat="false" ht="21.75" hidden="false" customHeight="true" outlineLevel="0" collapsed="false">
      <c r="B28" s="116" t="s">
        <v>101</v>
      </c>
      <c r="C28" s="116"/>
      <c r="D28" s="116"/>
      <c r="E28" s="112" t="str">
        <f aca="false">'Kv. Rezultātu lapa'!B5</f>
        <v>Jānis Zemītis</v>
      </c>
      <c r="F28" s="112"/>
      <c r="G28" s="112"/>
      <c r="H28" s="112"/>
      <c r="I28" s="113" t="str">
        <f aca="false">'Kv. Rezultātu lapa'!C5</f>
        <v>Ten Pin</v>
      </c>
      <c r="J28" s="113"/>
      <c r="K28" s="113"/>
      <c r="L28" s="113" t="n">
        <f aca="false">'Kv. Rezultātu lapa'!N5</f>
        <v>1450</v>
      </c>
      <c r="M28" s="113" t="s">
        <v>100</v>
      </c>
      <c r="N28" s="113"/>
      <c r="O28" s="113"/>
      <c r="P28" s="113"/>
      <c r="Q28" s="113"/>
      <c r="R28" s="113"/>
      <c r="S28" s="113"/>
      <c r="T28" s="113"/>
    </row>
    <row r="29" customFormat="false" ht="21.75" hidden="false" customHeight="true" outlineLevel="0" collapsed="false">
      <c r="B29" s="116" t="s">
        <v>102</v>
      </c>
      <c r="C29" s="116"/>
      <c r="D29" s="116"/>
      <c r="E29" s="112" t="str">
        <f aca="false">C11</f>
        <v>Edmunds Jansons</v>
      </c>
      <c r="F29" s="112"/>
      <c r="G29" s="112"/>
      <c r="H29" s="112"/>
      <c r="I29" s="113" t="str">
        <f aca="false">D11</f>
        <v>Zelta Prizma</v>
      </c>
      <c r="J29" s="113"/>
      <c r="K29" s="113"/>
      <c r="L29" s="113" t="n">
        <f aca="false">M11</f>
        <v>2077</v>
      </c>
      <c r="M29" s="113" t="s">
        <v>100</v>
      </c>
      <c r="N29" s="113"/>
      <c r="O29" s="113"/>
      <c r="P29" s="113"/>
      <c r="Q29" s="113"/>
      <c r="R29" s="113"/>
      <c r="S29" s="113"/>
      <c r="T29" s="113"/>
    </row>
    <row r="30" customFormat="false" ht="21.75" hidden="false" customHeight="true" outlineLevel="0" collapsed="false">
      <c r="B30" s="116" t="s">
        <v>103</v>
      </c>
      <c r="C30" s="116"/>
      <c r="D30" s="116"/>
      <c r="E30" s="112" t="str">
        <f aca="false">C13</f>
        <v>Marija Tkačenko</v>
      </c>
      <c r="F30" s="112"/>
      <c r="G30" s="112"/>
      <c r="H30" s="112"/>
      <c r="I30" s="113" t="s">
        <v>23</v>
      </c>
      <c r="J30" s="113"/>
      <c r="K30" s="113"/>
      <c r="L30" s="113" t="n">
        <f aca="false">M13</f>
        <v>2025</v>
      </c>
      <c r="M30" s="113" t="s">
        <v>104</v>
      </c>
      <c r="N30" s="113"/>
      <c r="O30" s="113"/>
      <c r="P30" s="113"/>
      <c r="Q30" s="113"/>
      <c r="R30" s="113"/>
      <c r="S30" s="113"/>
      <c r="T30" s="113"/>
    </row>
    <row r="31" customFormat="false" ht="21.75" hidden="false" customHeight="true" outlineLevel="0" collapsed="false">
      <c r="B31" s="116" t="s">
        <v>105</v>
      </c>
      <c r="C31" s="116"/>
      <c r="D31" s="116"/>
      <c r="E31" s="112" t="s">
        <v>35</v>
      </c>
      <c r="F31" s="112"/>
      <c r="G31" s="112"/>
      <c r="H31" s="112"/>
      <c r="I31" s="113" t="s">
        <v>23</v>
      </c>
      <c r="J31" s="113"/>
      <c r="K31" s="113"/>
      <c r="L31" s="113" t="s">
        <v>94</v>
      </c>
      <c r="M31" s="113" t="s">
        <v>100</v>
      </c>
      <c r="N31" s="113"/>
      <c r="O31" s="113"/>
      <c r="P31" s="113"/>
      <c r="Q31" s="113"/>
      <c r="R31" s="113"/>
      <c r="S31" s="113"/>
      <c r="T31" s="113"/>
    </row>
  </sheetData>
  <mergeCells count="39">
    <mergeCell ref="B3:M3"/>
    <mergeCell ref="O3:S3"/>
    <mergeCell ref="U3:Y3"/>
    <mergeCell ref="O7:Y7"/>
    <mergeCell ref="O8:S8"/>
    <mergeCell ref="U8:Y8"/>
    <mergeCell ref="AB8:AC8"/>
    <mergeCell ref="O12:Y12"/>
    <mergeCell ref="O13:S13"/>
    <mergeCell ref="U13:Y13"/>
    <mergeCell ref="O17:Y17"/>
    <mergeCell ref="O18:S18"/>
    <mergeCell ref="U18:Y18"/>
    <mergeCell ref="O22:Y22"/>
    <mergeCell ref="B25:T25"/>
    <mergeCell ref="B26:D26"/>
    <mergeCell ref="E26:H26"/>
    <mergeCell ref="I26:K26"/>
    <mergeCell ref="M26:T26"/>
    <mergeCell ref="B27:D27"/>
    <mergeCell ref="E27:H27"/>
    <mergeCell ref="I27:K27"/>
    <mergeCell ref="M27:T27"/>
    <mergeCell ref="B28:D28"/>
    <mergeCell ref="E28:H28"/>
    <mergeCell ref="I28:K28"/>
    <mergeCell ref="M28:T28"/>
    <mergeCell ref="B29:D29"/>
    <mergeCell ref="E29:H29"/>
    <mergeCell ref="I29:K29"/>
    <mergeCell ref="M29:T29"/>
    <mergeCell ref="B30:D30"/>
    <mergeCell ref="E30:H30"/>
    <mergeCell ref="I30:K30"/>
    <mergeCell ref="M30:T30"/>
    <mergeCell ref="B31:D31"/>
    <mergeCell ref="E31:H31"/>
    <mergeCell ref="I31:K31"/>
    <mergeCell ref="M31:T31"/>
  </mergeCells>
  <printOptions headings="false" gridLines="false" gridLinesSet="true" horizontalCentered="false" verticalCentered="false"/>
  <pageMargins left="0.140277777777778" right="0.0548611111111111" top="0.0701388888888889" bottom="0.15" header="0.511805555555555" footer="0.511805555555555"/>
  <pageSetup paperSize="1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E31"/>
  <sheetViews>
    <sheetView windowProtection="false" showFormulas="false" showGridLines="true" showRowColHeaders="true" showZeros="true" rightToLeft="false" tabSelected="true" showOutlineSymbols="false" defaultGridColor="true" view="normal" topLeftCell="B1" colorId="64" zoomScale="75" zoomScaleNormal="75" zoomScalePageLayoutView="100" workbookViewId="0">
      <selection pane="topLeft" activeCell="F26" activeCellId="0" sqref="F26"/>
    </sheetView>
  </sheetViews>
  <sheetFormatPr defaultRowHeight="12.75"/>
  <cols>
    <col collapsed="false" hidden="false" max="1" min="1" style="0" width="8.72959183673469"/>
    <col collapsed="false" hidden="false" max="2" min="2" style="0" width="39.7040816326531"/>
    <col collapsed="false" hidden="false" max="3" min="3" style="0" width="34"/>
    <col collapsed="false" hidden="false" max="4" min="4" style="0" width="22.7040816326531"/>
    <col collapsed="false" hidden="false" max="5" min="5" style="0" width="11.4183673469388"/>
    <col collapsed="false" hidden="false" max="1025" min="6" style="0" width="8.72959183673469"/>
  </cols>
  <sheetData>
    <row r="1" customFormat="false" ht="27.75" hidden="false" customHeight="false" outlineLevel="0" collapsed="false">
      <c r="B1" s="117" t="s">
        <v>96</v>
      </c>
      <c r="C1" s="117"/>
      <c r="D1" s="117"/>
      <c r="E1" s="117"/>
    </row>
    <row r="2" customFormat="false" ht="15" hidden="false" customHeight="false" outlineLevel="0" collapsed="false">
      <c r="B2" s="118" t="s">
        <v>97</v>
      </c>
      <c r="C2" s="119" t="s">
        <v>2</v>
      </c>
      <c r="D2" s="120" t="s">
        <v>3</v>
      </c>
      <c r="E2" s="120" t="s">
        <v>94</v>
      </c>
    </row>
    <row r="3" customFormat="false" ht="25.9" hidden="false" customHeight="true" outlineLevel="0" collapsed="false">
      <c r="B3" s="121" t="s">
        <v>99</v>
      </c>
      <c r="C3" s="122" t="str">
        <f aca="false">Fināli!E27</f>
        <v>Daniels Vēzis</v>
      </c>
      <c r="D3" s="122" t="str">
        <f aca="false">Fināli!I27</f>
        <v>Ten Pin</v>
      </c>
      <c r="E3" s="122" t="n">
        <f aca="false">Fināli!L27</f>
        <v>300</v>
      </c>
    </row>
    <row r="4" customFormat="false" ht="25.9" hidden="false" customHeight="true" outlineLevel="0" collapsed="false">
      <c r="B4" s="123" t="s">
        <v>101</v>
      </c>
      <c r="C4" s="66" t="str">
        <f aca="false">'Kv. Rezultātu lapa'!B5</f>
        <v>Jānis Zemītis</v>
      </c>
      <c r="D4" s="66" t="str">
        <f aca="false">'Kv. Rezultātu lapa'!C5</f>
        <v>Ten Pin</v>
      </c>
      <c r="E4" s="66" t="n">
        <f aca="false">'Kv. Rezultātu lapa'!N5</f>
        <v>1450</v>
      </c>
    </row>
    <row r="5" customFormat="false" ht="25.9" hidden="false" customHeight="true" outlineLevel="0" collapsed="false">
      <c r="B5" s="123" t="s">
        <v>102</v>
      </c>
      <c r="C5" s="66" t="str">
        <f aca="false">C13</f>
        <v>Edmunds Jansons</v>
      </c>
      <c r="D5" s="66" t="str">
        <f aca="false">D13</f>
        <v>Zelta Prizma</v>
      </c>
      <c r="E5" s="66"/>
    </row>
    <row r="6" customFormat="false" ht="25.9" hidden="false" customHeight="true" outlineLevel="0" collapsed="false">
      <c r="B6" s="123" t="s">
        <v>103</v>
      </c>
      <c r="C6" s="66" t="str">
        <f aca="false">Fināli!E30</f>
        <v>Marija Tkačenko</v>
      </c>
      <c r="D6" s="66" t="str">
        <f aca="false">Fināli!I30</f>
        <v>LABA</v>
      </c>
      <c r="E6" s="66" t="n">
        <f aca="false">Fināli!L30</f>
        <v>2025</v>
      </c>
    </row>
    <row r="7" customFormat="false" ht="25.9" hidden="false" customHeight="true" outlineLevel="0" collapsed="false">
      <c r="B7" s="123" t="s">
        <v>106</v>
      </c>
      <c r="C7" s="66" t="str">
        <f aca="false">Fināli!V20</f>
        <v>Dmitrijs Čebotarjovs</v>
      </c>
      <c r="D7" s="66" t="s">
        <v>18</v>
      </c>
      <c r="E7" s="66"/>
    </row>
    <row r="8" customFormat="false" ht="25.9" hidden="false" customHeight="true" outlineLevel="0" collapsed="false">
      <c r="B8" s="123" t="s">
        <v>107</v>
      </c>
      <c r="C8" s="66" t="str">
        <f aca="false">Fināli!V21</f>
        <v>Jānis Zemītis</v>
      </c>
      <c r="D8" s="66" t="s">
        <v>18</v>
      </c>
      <c r="E8" s="66"/>
    </row>
    <row r="9" customFormat="false" ht="25.9" hidden="false" customHeight="true" outlineLevel="0" collapsed="false">
      <c r="B9" s="123" t="s">
        <v>108</v>
      </c>
      <c r="C9" s="66" t="str">
        <f aca="false">Fināli!P21</f>
        <v>Daniels Vēzis</v>
      </c>
      <c r="D9" s="66" t="str">
        <f aca="false">'Final Standing'!D10</f>
        <v>Ten Pin</v>
      </c>
      <c r="E9" s="66"/>
    </row>
    <row r="10" customFormat="false" ht="25.9" hidden="false" customHeight="true" outlineLevel="0" collapsed="false">
      <c r="B10" s="123" t="s">
        <v>109</v>
      </c>
      <c r="C10" s="66" t="str">
        <f aca="false">Fināli!V16</f>
        <v>Artemijs Hudjakovs</v>
      </c>
      <c r="D10" s="66" t="s">
        <v>18</v>
      </c>
      <c r="E10" s="66"/>
    </row>
    <row r="11" customFormat="false" ht="25.9" hidden="false" customHeight="true" outlineLevel="0" collapsed="false">
      <c r="B11" s="123" t="s">
        <v>110</v>
      </c>
      <c r="C11" s="66" t="str">
        <f aca="false">Fināli!P16</f>
        <v>Pēteris Cimdiņš</v>
      </c>
      <c r="D11" s="66" t="s">
        <v>23</v>
      </c>
      <c r="E11" s="66"/>
    </row>
    <row r="12" customFormat="false" ht="25.9" hidden="false" customHeight="true" outlineLevel="0" collapsed="false">
      <c r="B12" s="123" t="s">
        <v>111</v>
      </c>
      <c r="C12" s="66" t="str">
        <f aca="false">Fināli!V11</f>
        <v>Andis Dārziņš</v>
      </c>
      <c r="D12" s="66" t="s">
        <v>18</v>
      </c>
      <c r="E12" s="66"/>
    </row>
    <row r="13" customFormat="false" ht="25.9" hidden="false" customHeight="true" outlineLevel="0" collapsed="false">
      <c r="B13" s="123" t="s">
        <v>112</v>
      </c>
      <c r="C13" s="66" t="str">
        <f aca="false">Fināli!P11</f>
        <v>Edmunds Jansons</v>
      </c>
      <c r="D13" s="66" t="s">
        <v>47</v>
      </c>
      <c r="E13" s="66"/>
    </row>
    <row r="14" customFormat="false" ht="25.9" hidden="false" customHeight="true" outlineLevel="0" collapsed="false">
      <c r="B14" s="123" t="s">
        <v>113</v>
      </c>
      <c r="C14" s="66" t="str">
        <f aca="false">Fināli!V6</f>
        <v>Raimonds Zemītis</v>
      </c>
      <c r="D14" s="66" t="s">
        <v>18</v>
      </c>
      <c r="E14" s="66"/>
    </row>
    <row r="15" customFormat="false" ht="25.9" hidden="false" customHeight="true" outlineLevel="0" collapsed="false">
      <c r="B15" s="123" t="s">
        <v>114</v>
      </c>
      <c r="C15" s="66" t="str">
        <f aca="false">Fināli!P6</f>
        <v>Marija Tkačenko</v>
      </c>
      <c r="D15" s="66" t="s">
        <v>23</v>
      </c>
      <c r="E15" s="66"/>
    </row>
    <row r="31" customFormat="false" ht="12.8" hidden="false" customHeight="false" outlineLevel="0" collapsed="false"/>
  </sheetData>
  <mergeCells count="1">
    <mergeCell ref="B1:E1"/>
  </mergeCells>
  <printOptions headings="false" gridLines="false" gridLinesSet="true" horizontalCentered="false" verticalCentered="false"/>
  <pageMargins left="0.0381944444444444" right="0.0381944444444444" top="1" bottom="1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2017-02-25T11:35:56Z</dcterms:created>
  <dc:creator>User</dc:creator>
  <dc:language>lv-LV</dc:language>
  <dcterms:modified xsi:type="dcterms:W3CDTF">2017-02-25T17:52:23Z</dcterms:modified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