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2" activeTab="0"/>
  </bookViews>
  <sheets>
    <sheet name="Samokat2-Level_Up" sheetId="1" r:id="rId1"/>
    <sheet name="USB-IT Stars" sheetId="2" state="hidden" r:id="rId2"/>
  </sheets>
  <definedNames/>
  <calcPr fullCalcOnLoad="1"/>
</workbook>
</file>

<file path=xl/sharedStrings.xml><?xml version="1.0" encoding="utf-8"?>
<sst xmlns="http://schemas.openxmlformats.org/spreadsheetml/2006/main" count="75" uniqueCount="31">
  <si>
    <t>Komandas nosaukums:</t>
  </si>
  <si>
    <t>Vārds, Uzvārds</t>
  </si>
  <si>
    <t>1. spēle</t>
  </si>
  <si>
    <t>2. spēle</t>
  </si>
  <si>
    <t>3. spēle</t>
  </si>
  <si>
    <t>Summa</t>
  </si>
  <si>
    <t>Vidējais</t>
  </si>
  <si>
    <t>Summa:</t>
  </si>
  <si>
    <t>Starpība</t>
  </si>
  <si>
    <t>Ieskaites punkti:</t>
  </si>
  <si>
    <t>HDC</t>
  </si>
  <si>
    <t>USB</t>
  </si>
  <si>
    <t>Alīna Stepanova</t>
  </si>
  <si>
    <t>Svetlana Tomiļina</t>
  </si>
  <si>
    <t>Viktors Gorohovs</t>
  </si>
  <si>
    <t>IT Stars</t>
  </si>
  <si>
    <t>Aleksandrs Ivanovs</t>
  </si>
  <si>
    <t>M.Judins</t>
  </si>
  <si>
    <t>J.Nahodkins</t>
  </si>
  <si>
    <t>A.Timčenko</t>
  </si>
  <si>
    <t>V.Nahodkins</t>
  </si>
  <si>
    <t>4. spēle</t>
  </si>
  <si>
    <t xml:space="preserve"> </t>
  </si>
  <si>
    <t>PIN Pushers</t>
  </si>
  <si>
    <t>Flowers</t>
  </si>
  <si>
    <t>M.Skudra</t>
  </si>
  <si>
    <t>J.Raņķis</t>
  </si>
  <si>
    <t>S.Jemeļjanova</t>
  </si>
  <si>
    <t>O.Morozova</t>
  </si>
  <si>
    <t>O.Šakaļuka</t>
  </si>
  <si>
    <t>J.Šorohova</t>
  </si>
</sst>
</file>

<file path=xl/styles.xml><?xml version="1.0" encoding="utf-8"?>
<styleSheet xmlns="http://schemas.openxmlformats.org/spreadsheetml/2006/main">
  <numFmts count="6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Ls&quot;\ #,##0;\-&quot;Ls&quot;\ #,##0"/>
    <numFmt numFmtId="181" formatCode="&quot;Ls&quot;\ #,##0;[Red]\-&quot;Ls&quot;\ #,##0"/>
    <numFmt numFmtId="182" formatCode="&quot;Ls&quot;\ #,##0.00;\-&quot;Ls&quot;\ #,##0.00"/>
    <numFmt numFmtId="183" formatCode="&quot;Ls&quot;\ #,##0.00;[Red]\-&quot;Ls&quot;\ #,##0.00"/>
    <numFmt numFmtId="184" formatCode="_-&quot;Ls&quot;\ * #,##0_-;\-&quot;Ls&quot;\ * #,##0_-;_-&quot;Ls&quot;\ * &quot;-&quot;_-;_-@_-"/>
    <numFmt numFmtId="185" formatCode="_-* #,##0_-;\-* #,##0_-;_-* &quot;-&quot;_-;_-@_-"/>
    <numFmt numFmtId="186" formatCode="_-&quot;Ls&quot;\ * #,##0.00_-;\-&quot;Ls&quot;\ * #,##0.00_-;_-&quot;Ls&quot;\ * &quot;-&quot;??_-;_-@_-"/>
    <numFmt numFmtId="187" formatCode="_-* #,##0.00_-;\-* #,##0.00_-;_-* &quot;-&quot;??_-;_-@_-"/>
    <numFmt numFmtId="188" formatCode="&quot;€&quot;\ #,##0;\-&quot;€&quot;\ #,##0"/>
    <numFmt numFmtId="189" formatCode="&quot;€&quot;\ #,##0;[Red]\-&quot;€&quot;\ #,##0"/>
    <numFmt numFmtId="190" formatCode="&quot;€&quot;\ #,##0.00;\-&quot;€&quot;\ #,##0.00"/>
    <numFmt numFmtId="191" formatCode="&quot;€&quot;\ #,##0.00;[Red]\-&quot;€&quot;\ #,##0.00"/>
    <numFmt numFmtId="192" formatCode="_-&quot;€&quot;\ * #,##0_-;\-&quot;€&quot;\ * #,##0_-;_-&quot;€&quot;\ * &quot;-&quot;_-;_-@_-"/>
    <numFmt numFmtId="193" formatCode="_-&quot;€&quot;\ * #,##0.00_-;\-&quot;€&quot;\ * #,##0.00_-;_-&quot;€&quot;\ * &quot;-&quot;??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LVL&quot;;\-#,##0\ &quot;LVL&quot;"/>
    <numFmt numFmtId="201" formatCode="#,##0\ &quot;LVL&quot;;[Red]\-#,##0\ &quot;LVL&quot;"/>
    <numFmt numFmtId="202" formatCode="#,##0.00\ &quot;LVL&quot;;\-#,##0.00\ &quot;LVL&quot;"/>
    <numFmt numFmtId="203" formatCode="#,##0.00\ &quot;LVL&quot;;[Red]\-#,##0.00\ &quot;LVL&quot;"/>
    <numFmt numFmtId="204" formatCode="_-* #,##0\ &quot;LVL&quot;_-;\-* #,##0\ &quot;LVL&quot;_-;_-* &quot;-&quot;\ &quot;LVL&quot;_-;_-@_-"/>
    <numFmt numFmtId="205" formatCode="_-* #,##0\ _L_V_L_-;\-* #,##0\ _L_V_L_-;_-* &quot;-&quot;\ _L_V_L_-;_-@_-"/>
    <numFmt numFmtId="206" formatCode="_-* #,##0.00\ &quot;LVL&quot;_-;\-* #,##0.00\ &quot;LVL&quot;_-;_-* &quot;-&quot;??\ &quot;LVL&quot;_-;_-@_-"/>
    <numFmt numFmtId="207" formatCode="_-* #,##0.00\ _L_V_L_-;\-* #,##0.00\ _L_V_L_-;_-* &quot;-&quot;??\ _L_V_L_-;_-@_-"/>
    <numFmt numFmtId="208" formatCode="#,##0\ &quot;Lt&quot;;\-#,##0\ &quot;Lt&quot;"/>
    <numFmt numFmtId="209" formatCode="#,##0\ &quot;Lt&quot;;[Red]\-#,##0\ &quot;Lt&quot;"/>
    <numFmt numFmtId="210" formatCode="#,##0.00\ &quot;Lt&quot;;\-#,##0.00\ &quot;Lt&quot;"/>
    <numFmt numFmtId="211" formatCode="#,##0.00\ &quot;Lt&quot;;[Red]\-#,##0.00\ &quot;Lt&quot;"/>
    <numFmt numFmtId="212" formatCode="_-* #,##0\ &quot;Lt&quot;_-;\-* #,##0\ &quot;Lt&quot;_-;_-* &quot;-&quot;\ &quot;Lt&quot;_-;_-@_-"/>
    <numFmt numFmtId="213" formatCode="_-* #,##0\ _L_t_-;\-* #,##0\ _L_t_-;_-* &quot;-&quot;\ _L_t_-;_-@_-"/>
    <numFmt numFmtId="214" formatCode="_-* #,##0.00\ &quot;Lt&quot;_-;\-* #,##0.00\ &quot;Lt&quot;_-;_-* &quot;-&quot;??\ &quot;Lt&quot;_-;_-@_-"/>
    <numFmt numFmtId="215" formatCode="_-* #,##0.00\ _L_t_-;\-* #,##0.00\ _L_t_-;_-* &quot;-&quot;??\ _L_t_-;_-@_-"/>
    <numFmt numFmtId="216" formatCode="0.0"/>
  </numFmts>
  <fonts count="49">
    <font>
      <sz val="10"/>
      <name val="Arial"/>
      <family val="0"/>
    </font>
    <font>
      <sz val="14"/>
      <color indexed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color indexed="18"/>
      <name val="Arial"/>
      <family val="2"/>
    </font>
    <font>
      <b/>
      <sz val="12"/>
      <color indexed="10"/>
      <name val="Arial"/>
      <family val="2"/>
    </font>
    <font>
      <sz val="10"/>
      <color indexed="18"/>
      <name val="Arial"/>
      <family val="2"/>
    </font>
    <font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4"/>
      <name val="Arial"/>
      <family val="2"/>
    </font>
    <font>
      <sz val="13"/>
      <color indexed="8"/>
      <name val="Arial"/>
      <family val="2"/>
    </font>
    <font>
      <sz val="13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0" borderId="0">
      <alignment/>
      <protection/>
    </xf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214" fontId="0" fillId="0" borderId="0" applyFont="0" applyFill="0" applyBorder="0" applyAlignment="0" applyProtection="0"/>
    <xf numFmtId="21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215" fontId="0" fillId="0" borderId="0" applyFont="0" applyFill="0" applyBorder="0" applyAlignment="0" applyProtection="0"/>
    <xf numFmtId="213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0" fillId="0" borderId="0" xfId="33">
      <alignment/>
      <protection/>
    </xf>
    <xf numFmtId="0" fontId="0" fillId="0" borderId="0" xfId="33" applyFont="1">
      <alignment/>
      <protection/>
    </xf>
    <xf numFmtId="0" fontId="2" fillId="0" borderId="0" xfId="33" applyFont="1" applyBorder="1" applyAlignment="1">
      <alignment horizontal="center"/>
      <protection/>
    </xf>
    <xf numFmtId="0" fontId="1" fillId="0" borderId="0" xfId="33" applyFont="1" applyBorder="1" applyAlignment="1">
      <alignment horizontal="center"/>
      <protection/>
    </xf>
    <xf numFmtId="0" fontId="3" fillId="0" borderId="10" xfId="33" applyFont="1" applyBorder="1" applyAlignment="1">
      <alignment horizontal="center"/>
      <protection/>
    </xf>
    <xf numFmtId="0" fontId="3" fillId="0" borderId="11" xfId="33" applyFont="1" applyBorder="1" applyAlignment="1">
      <alignment horizontal="center"/>
      <protection/>
    </xf>
    <xf numFmtId="0" fontId="3" fillId="32" borderId="10" xfId="33" applyFont="1" applyFill="1" applyBorder="1" applyAlignment="1">
      <alignment horizontal="center"/>
      <protection/>
    </xf>
    <xf numFmtId="0" fontId="3" fillId="33" borderId="12" xfId="33" applyFont="1" applyFill="1" applyBorder="1" applyAlignment="1">
      <alignment horizontal="center"/>
      <protection/>
    </xf>
    <xf numFmtId="0" fontId="4" fillId="0" borderId="13" xfId="33" applyFont="1" applyBorder="1" applyAlignment="1">
      <alignment horizontal="center"/>
      <protection/>
    </xf>
    <xf numFmtId="0" fontId="2" fillId="32" borderId="13" xfId="33" applyFont="1" applyFill="1" applyBorder="1" applyAlignment="1">
      <alignment horizontal="center"/>
      <protection/>
    </xf>
    <xf numFmtId="2" fontId="2" fillId="33" borderId="14" xfId="33" applyNumberFormat="1" applyFont="1" applyFill="1" applyBorder="1" applyAlignment="1">
      <alignment horizontal="center"/>
      <protection/>
    </xf>
    <xf numFmtId="0" fontId="4" fillId="34" borderId="15" xfId="33" applyFont="1" applyFill="1" applyBorder="1" applyAlignment="1">
      <alignment horizontal="center"/>
      <protection/>
    </xf>
    <xf numFmtId="0" fontId="4" fillId="0" borderId="15" xfId="33" applyFont="1" applyBorder="1" applyAlignment="1">
      <alignment horizontal="center"/>
      <protection/>
    </xf>
    <xf numFmtId="0" fontId="4" fillId="0" borderId="15" xfId="33" applyFont="1" applyFill="1" applyBorder="1" applyAlignment="1">
      <alignment horizontal="center"/>
      <protection/>
    </xf>
    <xf numFmtId="0" fontId="6" fillId="0" borderId="10" xfId="33" applyFont="1" applyBorder="1" applyAlignment="1">
      <alignment horizontal="center"/>
      <protection/>
    </xf>
    <xf numFmtId="0" fontId="7" fillId="32" borderId="16" xfId="33" applyFont="1" applyFill="1" applyBorder="1" applyAlignment="1">
      <alignment horizontal="center"/>
      <protection/>
    </xf>
    <xf numFmtId="0" fontId="8" fillId="0" borderId="0" xfId="33" applyFont="1" applyBorder="1" applyAlignment="1">
      <alignment horizontal="center"/>
      <protection/>
    </xf>
    <xf numFmtId="0" fontId="8" fillId="0" borderId="17" xfId="33" applyFont="1" applyBorder="1" applyAlignment="1">
      <alignment horizontal="center"/>
      <protection/>
    </xf>
    <xf numFmtId="0" fontId="8" fillId="0" borderId="18" xfId="33" applyFont="1" applyBorder="1" applyAlignment="1">
      <alignment horizontal="center"/>
      <protection/>
    </xf>
    <xf numFmtId="0" fontId="9" fillId="32" borderId="10" xfId="33" applyFont="1" applyFill="1" applyBorder="1" applyAlignment="1">
      <alignment horizontal="center"/>
      <protection/>
    </xf>
    <xf numFmtId="0" fontId="10" fillId="35" borderId="10" xfId="33" applyFont="1" applyFill="1" applyBorder="1" applyAlignment="1">
      <alignment horizontal="center"/>
      <protection/>
    </xf>
    <xf numFmtId="0" fontId="0" fillId="0" borderId="0" xfId="33" applyFont="1">
      <alignment/>
      <protection/>
    </xf>
    <xf numFmtId="0" fontId="7" fillId="32" borderId="10" xfId="33" applyFont="1" applyFill="1" applyBorder="1" applyAlignment="1">
      <alignment horizontal="center"/>
      <protection/>
    </xf>
    <xf numFmtId="0" fontId="8" fillId="0" borderId="10" xfId="33" applyFont="1" applyBorder="1" applyAlignment="1">
      <alignment horizontal="center"/>
      <protection/>
    </xf>
    <xf numFmtId="0" fontId="8" fillId="0" borderId="19" xfId="33" applyFont="1" applyBorder="1" applyAlignment="1">
      <alignment horizontal="center"/>
      <protection/>
    </xf>
    <xf numFmtId="0" fontId="13" fillId="0" borderId="20" xfId="33" applyFont="1" applyBorder="1">
      <alignment/>
      <protection/>
    </xf>
    <xf numFmtId="0" fontId="13" fillId="34" borderId="21" xfId="0" applyFont="1" applyFill="1" applyBorder="1" applyAlignment="1">
      <alignment/>
    </xf>
    <xf numFmtId="0" fontId="13" fillId="0" borderId="21" xfId="0" applyFont="1" applyBorder="1" applyAlignment="1">
      <alignment/>
    </xf>
    <xf numFmtId="0" fontId="12" fillId="0" borderId="20" xfId="33" applyFont="1" applyBorder="1" applyAlignment="1">
      <alignment horizontal="left"/>
      <protection/>
    </xf>
    <xf numFmtId="0" fontId="0" fillId="35" borderId="11" xfId="0" applyFont="1" applyFill="1" applyBorder="1" applyAlignment="1">
      <alignment/>
    </xf>
    <xf numFmtId="0" fontId="3" fillId="0" borderId="16" xfId="33" applyFont="1" applyBorder="1" applyAlignment="1">
      <alignment horizontal="center"/>
      <protection/>
    </xf>
    <xf numFmtId="0" fontId="4" fillId="0" borderId="22" xfId="0" applyFont="1" applyFill="1" applyBorder="1" applyAlignment="1" applyProtection="1">
      <alignment horizontal="left"/>
      <protection hidden="1"/>
    </xf>
    <xf numFmtId="0" fontId="0" fillId="0" borderId="10" xfId="0" applyFont="1" applyBorder="1" applyAlignment="1">
      <alignment horizontal="center" vertical="center"/>
    </xf>
    <xf numFmtId="0" fontId="0" fillId="35" borderId="16" xfId="0" applyFont="1" applyFill="1" applyBorder="1" applyAlignment="1">
      <alignment horizontal="center" vertical="center"/>
    </xf>
    <xf numFmtId="0" fontId="0" fillId="0" borderId="0" xfId="33" applyAlignment="1">
      <alignment horizontal="center" vertical="center"/>
      <protection/>
    </xf>
    <xf numFmtId="0" fontId="0" fillId="35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0" xfId="33" applyFont="1" applyBorder="1" applyAlignment="1">
      <alignment horizontal="center"/>
      <protection/>
    </xf>
    <xf numFmtId="0" fontId="14" fillId="0" borderId="10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4" fillId="0" borderId="0" xfId="33" applyFont="1">
      <alignment/>
      <protection/>
    </xf>
    <xf numFmtId="0" fontId="13" fillId="36" borderId="24" xfId="0" applyFont="1" applyFill="1" applyBorder="1" applyAlignment="1">
      <alignment horizontal="center" vertical="center"/>
    </xf>
    <xf numFmtId="0" fontId="13" fillId="36" borderId="22" xfId="0" applyFont="1" applyFill="1" applyBorder="1" applyAlignment="1">
      <alignment horizontal="center" vertical="center"/>
    </xf>
    <xf numFmtId="0" fontId="13" fillId="36" borderId="24" xfId="33" applyFont="1" applyFill="1" applyBorder="1" applyAlignment="1">
      <alignment horizontal="center" vertical="center"/>
      <protection/>
    </xf>
    <xf numFmtId="0" fontId="0" fillId="36" borderId="25" xfId="33" applyFill="1" applyBorder="1" applyAlignment="1">
      <alignment horizontal="center" vertical="center"/>
      <protection/>
    </xf>
    <xf numFmtId="0" fontId="4" fillId="36" borderId="13" xfId="33" applyFont="1" applyFill="1" applyBorder="1" applyAlignment="1">
      <alignment horizontal="center"/>
      <protection/>
    </xf>
    <xf numFmtId="0" fontId="4" fillId="36" borderId="15" xfId="33" applyFont="1" applyFill="1" applyBorder="1" applyAlignment="1">
      <alignment horizontal="center"/>
      <protection/>
    </xf>
    <xf numFmtId="0" fontId="12" fillId="36" borderId="13" xfId="33" applyFont="1" applyFill="1" applyBorder="1" applyAlignment="1">
      <alignment horizontal="center" vertical="center"/>
      <protection/>
    </xf>
    <xf numFmtId="0" fontId="4" fillId="36" borderId="15" xfId="0" applyFont="1" applyFill="1" applyBorder="1" applyAlignment="1" applyProtection="1">
      <alignment horizontal="center" vertical="center"/>
      <protection hidden="1"/>
    </xf>
    <xf numFmtId="0" fontId="0" fillId="36" borderId="26" xfId="33" applyFill="1" applyBorder="1" applyAlignment="1">
      <alignment horizontal="center" vertical="center"/>
      <protection/>
    </xf>
    <xf numFmtId="0" fontId="0" fillId="0" borderId="0" xfId="33" applyFont="1">
      <alignment/>
      <protection/>
    </xf>
    <xf numFmtId="0" fontId="13" fillId="34" borderId="21" xfId="0" applyFont="1" applyFill="1" applyBorder="1" applyAlignment="1">
      <alignment horizontal="left"/>
    </xf>
    <xf numFmtId="0" fontId="13" fillId="0" borderId="20" xfId="33" applyFont="1" applyBorder="1" applyAlignment="1">
      <alignment horizontal="left"/>
      <protection/>
    </xf>
    <xf numFmtId="2" fontId="7" fillId="33" borderId="17" xfId="33" applyNumberFormat="1" applyFont="1" applyFill="1" applyBorder="1" applyAlignment="1">
      <alignment horizontal="center" vertical="center" wrapText="1"/>
      <protection/>
    </xf>
    <xf numFmtId="2" fontId="7" fillId="33" borderId="23" xfId="0" applyNumberFormat="1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1" fillId="35" borderId="16" xfId="33" applyFont="1" applyFill="1" applyBorder="1" applyAlignment="1">
      <alignment horizontal="center" vertical="center" wrapText="1"/>
      <protection/>
    </xf>
    <xf numFmtId="0" fontId="11" fillId="35" borderId="11" xfId="33" applyFont="1" applyFill="1" applyBorder="1" applyAlignment="1">
      <alignment horizontal="center" vertical="center" wrapText="1"/>
      <protection/>
    </xf>
    <xf numFmtId="0" fontId="11" fillId="35" borderId="12" xfId="33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  <xf numFmtId="0" fontId="0" fillId="35" borderId="12" xfId="0" applyFont="1" applyFill="1" applyBorder="1" applyAlignment="1">
      <alignment/>
    </xf>
    <xf numFmtId="0" fontId="0" fillId="35" borderId="16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29" xfId="0" applyFont="1" applyBorder="1" applyAlignment="1">
      <alignment/>
    </xf>
    <xf numFmtId="0" fontId="0" fillId="0" borderId="19" xfId="0" applyFont="1" applyBorder="1" applyAlignment="1">
      <alignment/>
    </xf>
    <xf numFmtId="0" fontId="0" fillId="35" borderId="11" xfId="0" applyFont="1" applyFill="1" applyBorder="1" applyAlignment="1">
      <alignment/>
    </xf>
    <xf numFmtId="2" fontId="7" fillId="33" borderId="23" xfId="33" applyNumberFormat="1" applyFont="1" applyFill="1" applyBorder="1" applyAlignment="1">
      <alignment horizontal="center" vertical="center" wrapText="1"/>
      <protection/>
    </xf>
    <xf numFmtId="0" fontId="2" fillId="35" borderId="16" xfId="33" applyFont="1" applyFill="1" applyBorder="1" applyAlignment="1">
      <alignment horizontal="center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Lygos Finalas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3876675"/>
          <a:ext cx="247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3876675"/>
          <a:ext cx="6572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19875" y="3876675"/>
          <a:ext cx="190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19</xdr:row>
      <xdr:rowOff>0</xdr:rowOff>
    </xdr:from>
    <xdr:to>
      <xdr:col>10</xdr:col>
      <xdr:colOff>0</xdr:colOff>
      <xdr:row>19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3876675"/>
          <a:ext cx="714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19</xdr:row>
      <xdr:rowOff>0</xdr:rowOff>
    </xdr:from>
    <xdr:to>
      <xdr:col>13</xdr:col>
      <xdr:colOff>0</xdr:colOff>
      <xdr:row>19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38925" y="387667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2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29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0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1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2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3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4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5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7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8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39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1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3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4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5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6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7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8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49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0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1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3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4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5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6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7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8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59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0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1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2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3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4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5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6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7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8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69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0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1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2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3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4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5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6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7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8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79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0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1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2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3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84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5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6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7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8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89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0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1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3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5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6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7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8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99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0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1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2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3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4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466725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5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4286250"/>
          <a:ext cx="266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6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7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8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09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86500" y="4286250"/>
          <a:ext cx="6762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0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695325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1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24675" y="4286250"/>
          <a:ext cx="38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0</xdr:colOff>
      <xdr:row>22</xdr:row>
      <xdr:rowOff>0</xdr:rowOff>
    </xdr:from>
    <xdr:to>
      <xdr:col>10</xdr:col>
      <xdr:colOff>0</xdr:colOff>
      <xdr:row>22</xdr:row>
      <xdr:rowOff>0</xdr:rowOff>
    </xdr:to>
    <xdr:pic>
      <xdr:nvPicPr>
        <xdr:cNvPr id="112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286250"/>
          <a:ext cx="7334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3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4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5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6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7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8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19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0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1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3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4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5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6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7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8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29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0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1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2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3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4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5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6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7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8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39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0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2" name="Picture 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3" name="Picture 3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4" name="Picture 4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5" name="Picture 5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6" name="Picture 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7" name="Picture 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8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49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0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1" name="Picture 1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2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3" name="Pictur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4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5" name="Picture 16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6" name="Picture 17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7" name="Picture 18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8" name="Picture 19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59" name="Picture 20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0" name="Picture 2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466725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1" name="Picture 22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2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3" name="Picture 2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4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5" name="Picture 2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6" name="Picture 2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695325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7" name="Picture 2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0</xdr:colOff>
      <xdr:row>22</xdr:row>
      <xdr:rowOff>0</xdr:rowOff>
    </xdr:from>
    <xdr:to>
      <xdr:col>13</xdr:col>
      <xdr:colOff>0</xdr:colOff>
      <xdr:row>22</xdr:row>
      <xdr:rowOff>0</xdr:rowOff>
    </xdr:to>
    <xdr:pic>
      <xdr:nvPicPr>
        <xdr:cNvPr id="168" name="Picture 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62775" y="42862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1"/>
  <sheetViews>
    <sheetView showGridLines="0" tabSelected="1" zoomScalePageLayoutView="0" workbookViewId="0" topLeftCell="A1">
      <selection activeCell="R16" sqref="R16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9" width="6.421875" style="1" customWidth="1"/>
    <col min="10" max="10" width="10.7109375" style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5" ht="19.5" customHeight="1" thickBot="1">
      <c r="A1" s="61" t="s">
        <v>0</v>
      </c>
      <c r="B1" s="62"/>
      <c r="C1" s="30"/>
      <c r="D1" s="58" t="s">
        <v>23</v>
      </c>
      <c r="E1" s="59"/>
      <c r="F1" s="59"/>
      <c r="G1" s="59"/>
      <c r="H1" s="59"/>
      <c r="I1" s="59"/>
      <c r="J1" s="59"/>
      <c r="K1" s="59"/>
      <c r="L1" s="59"/>
      <c r="M1" s="59"/>
      <c r="N1" s="59"/>
      <c r="O1" s="60"/>
    </row>
    <row r="2" spans="1:15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31" t="s">
        <v>10</v>
      </c>
      <c r="J2" s="5" t="s">
        <v>21</v>
      </c>
      <c r="N2" s="7" t="s">
        <v>5</v>
      </c>
      <c r="O2" s="8" t="s">
        <v>6</v>
      </c>
    </row>
    <row r="3" spans="1:15" ht="16.5">
      <c r="A3" s="9">
        <v>1</v>
      </c>
      <c r="B3" s="27" t="s">
        <v>25</v>
      </c>
      <c r="C3" s="42"/>
      <c r="D3" s="9">
        <v>157</v>
      </c>
      <c r="E3" s="46"/>
      <c r="F3" s="9">
        <v>155</v>
      </c>
      <c r="G3" s="46"/>
      <c r="H3" s="9">
        <v>180</v>
      </c>
      <c r="I3" s="46"/>
      <c r="J3" s="9">
        <v>125</v>
      </c>
      <c r="N3" s="10">
        <f>SUM(D3+F3+H3+J3)</f>
        <v>617</v>
      </c>
      <c r="O3" s="11">
        <f>AVERAGE(D3,F3,H3,J3)</f>
        <v>154.25</v>
      </c>
    </row>
    <row r="4" spans="1:15" ht="16.5">
      <c r="A4" s="12">
        <v>2</v>
      </c>
      <c r="B4" s="27" t="s">
        <v>26</v>
      </c>
      <c r="C4" s="43"/>
      <c r="D4" s="12">
        <v>187</v>
      </c>
      <c r="E4" s="47"/>
      <c r="F4" s="12">
        <v>224</v>
      </c>
      <c r="G4" s="47"/>
      <c r="H4" s="12">
        <v>209</v>
      </c>
      <c r="I4" s="47"/>
      <c r="J4" s="12">
        <v>191</v>
      </c>
      <c r="N4" s="10">
        <f>SUM(D4+F4+H4+J4)</f>
        <v>811</v>
      </c>
      <c r="O4" s="11">
        <f>AVERAGE(D4,F4,H4,J4)</f>
        <v>202.75</v>
      </c>
    </row>
    <row r="5" spans="1:15" ht="16.5">
      <c r="A5" s="13">
        <v>3</v>
      </c>
      <c r="B5" s="26" t="s">
        <v>27</v>
      </c>
      <c r="C5" s="44">
        <v>8</v>
      </c>
      <c r="D5" s="14">
        <v>140</v>
      </c>
      <c r="E5" s="47">
        <v>8</v>
      </c>
      <c r="F5" s="14">
        <v>147</v>
      </c>
      <c r="G5" s="47">
        <v>8</v>
      </c>
      <c r="H5" s="14">
        <v>143</v>
      </c>
      <c r="I5" s="47">
        <v>8</v>
      </c>
      <c r="J5" s="14">
        <v>202</v>
      </c>
      <c r="N5" s="10">
        <f>J5+H5+F5+D5</f>
        <v>632</v>
      </c>
      <c r="O5" s="11">
        <f>AVERAGE(D5,F5,H5,J5)</f>
        <v>158</v>
      </c>
    </row>
    <row r="6" spans="1:15" ht="17.25" thickBot="1">
      <c r="A6" s="12">
        <v>4</v>
      </c>
      <c r="B6" s="28"/>
      <c r="C6" s="43"/>
      <c r="D6" s="12"/>
      <c r="E6" s="47"/>
      <c r="F6" s="12"/>
      <c r="G6" s="47"/>
      <c r="H6" s="12"/>
      <c r="I6" s="47"/>
      <c r="J6" s="12"/>
      <c r="N6" s="10">
        <f>J6+H6+F6+D6</f>
        <v>0</v>
      </c>
      <c r="O6" s="11" t="e">
        <f>AVERAGE(D6,F6,H6,J6)</f>
        <v>#DIV/0!</v>
      </c>
    </row>
    <row r="7" spans="1:15" ht="15.75" thickBot="1">
      <c r="A7" s="56" t="s">
        <v>7</v>
      </c>
      <c r="B7" s="57"/>
      <c r="C7" s="40"/>
      <c r="D7" s="15">
        <f>SUM(C3:D6)</f>
        <v>492</v>
      </c>
      <c r="E7" s="38"/>
      <c r="F7" s="15">
        <f>SUM(E3:F6)</f>
        <v>534</v>
      </c>
      <c r="G7" s="38"/>
      <c r="H7" s="15">
        <f>SUM(G3:H6)</f>
        <v>540</v>
      </c>
      <c r="I7" s="38"/>
      <c r="J7" s="15">
        <f>SUM(I3:J6)</f>
        <v>526</v>
      </c>
      <c r="N7" s="23">
        <f>F7+H7+D7+J7</f>
        <v>2092</v>
      </c>
      <c r="O7" s="54">
        <f>AVERAGE(D3:D6,F3:F6,H3:H6,J3:J6)</f>
        <v>171.66666666666666</v>
      </c>
    </row>
    <row r="8" spans="1:15" ht="13.5" thickBot="1">
      <c r="A8" s="65" t="s">
        <v>8</v>
      </c>
      <c r="B8" s="66"/>
      <c r="C8" s="33"/>
      <c r="D8" s="17">
        <f>D7-D17</f>
        <v>18</v>
      </c>
      <c r="E8" s="24"/>
      <c r="F8" s="17">
        <f>F7-F17</f>
        <v>88</v>
      </c>
      <c r="G8" s="24"/>
      <c r="H8" s="17">
        <f>H7-H17</f>
        <v>81</v>
      </c>
      <c r="I8" s="24"/>
      <c r="J8" s="17">
        <f>J7-J17</f>
        <v>72</v>
      </c>
      <c r="K8" s="2"/>
      <c r="L8" s="2"/>
      <c r="M8" s="2"/>
      <c r="N8" s="20">
        <f>SUM(D8:J8)</f>
        <v>259</v>
      </c>
      <c r="O8" s="55"/>
    </row>
    <row r="9" spans="1:15" s="2" customFormat="1" ht="13.5" customHeight="1" thickBot="1">
      <c r="A9" s="63" t="s">
        <v>9</v>
      </c>
      <c r="B9" s="64"/>
      <c r="C9" s="34"/>
      <c r="D9" s="21">
        <f>IF(D7=0,0,IF(D7&gt;D17,2,IF(D7=D17,1,0)))</f>
        <v>2</v>
      </c>
      <c r="E9" s="21"/>
      <c r="F9" s="21">
        <f>IF(F7=0,0,IF(F7&gt;F17,2,IF(F7=F17,1,0)))</f>
        <v>2</v>
      </c>
      <c r="G9" s="21"/>
      <c r="H9" s="21">
        <f>IF(H7=0,0,IF(H7&gt;H17,2,IF(H7=H17,1,0)))</f>
        <v>2</v>
      </c>
      <c r="I9" s="21"/>
      <c r="J9" s="21">
        <f>IF(J7=0,0,IF(J7&gt;J17,2,IF(J7=J17,1,0)))</f>
        <v>2</v>
      </c>
      <c r="N9" s="21">
        <f>IF(N7=0,0,IF(N7&gt;N17,2,IF(N7=N17,1,0)))</f>
        <v>2</v>
      </c>
      <c r="O9" s="21">
        <f>SUM(D9:N9)</f>
        <v>10</v>
      </c>
    </row>
    <row r="10" spans="1:15" s="2" customFormat="1" ht="13.5" customHeight="1" thickBot="1">
      <c r="A10" s="1"/>
      <c r="B10" s="1"/>
      <c r="C10" s="35"/>
      <c r="D10" s="1"/>
      <c r="E10" s="1"/>
      <c r="F10" s="3"/>
      <c r="G10" s="3"/>
      <c r="H10" s="3"/>
      <c r="I10" s="3"/>
      <c r="J10" s="4"/>
      <c r="K10" s="1"/>
      <c r="L10" s="1"/>
      <c r="M10" s="1"/>
      <c r="N10" s="1"/>
      <c r="O10" s="1"/>
    </row>
    <row r="11" spans="1:15" ht="20.25" customHeight="1" thickBot="1">
      <c r="A11" s="61" t="s">
        <v>0</v>
      </c>
      <c r="B11" s="62"/>
      <c r="C11" s="30"/>
      <c r="D11" s="58" t="s">
        <v>24</v>
      </c>
      <c r="E11" s="59"/>
      <c r="F11" s="59"/>
      <c r="G11" s="59"/>
      <c r="H11" s="59"/>
      <c r="I11" s="59"/>
      <c r="J11" s="59"/>
      <c r="K11" s="59"/>
      <c r="L11" s="59"/>
      <c r="M11" s="59"/>
      <c r="N11" s="59"/>
      <c r="O11" s="60"/>
    </row>
    <row r="12" spans="1:15" ht="19.5" customHeight="1" thickBot="1">
      <c r="A12" s="5"/>
      <c r="B12" s="6" t="s">
        <v>1</v>
      </c>
      <c r="C12" s="31" t="s">
        <v>10</v>
      </c>
      <c r="D12" s="5" t="s">
        <v>2</v>
      </c>
      <c r="E12" s="5" t="s">
        <v>10</v>
      </c>
      <c r="F12" s="6" t="s">
        <v>3</v>
      </c>
      <c r="G12" s="31" t="s">
        <v>10</v>
      </c>
      <c r="H12" s="5" t="s">
        <v>4</v>
      </c>
      <c r="I12" s="31" t="s">
        <v>10</v>
      </c>
      <c r="J12" s="5" t="s">
        <v>21</v>
      </c>
      <c r="N12" s="7" t="s">
        <v>5</v>
      </c>
      <c r="O12" s="8" t="s">
        <v>6</v>
      </c>
    </row>
    <row r="13" spans="1:15" ht="16.5">
      <c r="A13" s="9">
        <v>1</v>
      </c>
      <c r="B13" s="52" t="s">
        <v>28</v>
      </c>
      <c r="C13" s="42">
        <v>8</v>
      </c>
      <c r="D13" s="9">
        <v>133</v>
      </c>
      <c r="E13" s="46">
        <v>8</v>
      </c>
      <c r="F13" s="9">
        <v>115</v>
      </c>
      <c r="G13" s="46">
        <v>8</v>
      </c>
      <c r="H13" s="9">
        <v>143</v>
      </c>
      <c r="I13" s="46">
        <v>8</v>
      </c>
      <c r="J13" s="9">
        <v>137</v>
      </c>
      <c r="N13" s="10">
        <f>SUM(D13+F13+H13+J13)</f>
        <v>528</v>
      </c>
      <c r="O13" s="11">
        <f>AVERAGE(D13,F13,H13,J13)</f>
        <v>132</v>
      </c>
    </row>
    <row r="14" spans="1:18" ht="16.5">
      <c r="A14" s="12">
        <v>2</v>
      </c>
      <c r="B14" s="52" t="s">
        <v>29</v>
      </c>
      <c r="C14" s="43">
        <v>8</v>
      </c>
      <c r="D14" s="12">
        <v>137</v>
      </c>
      <c r="E14" s="47">
        <v>8</v>
      </c>
      <c r="F14" s="12">
        <v>132</v>
      </c>
      <c r="G14" s="47">
        <v>8</v>
      </c>
      <c r="H14" s="12">
        <v>122</v>
      </c>
      <c r="I14" s="47">
        <v>8</v>
      </c>
      <c r="J14" s="12">
        <v>122</v>
      </c>
      <c r="N14" s="10">
        <f>SUM(D14+F14+H14+J14)</f>
        <v>513</v>
      </c>
      <c r="O14" s="11">
        <f>AVERAGE(D14,F14,H14,J14)</f>
        <v>128.25</v>
      </c>
      <c r="R14" s="51"/>
    </row>
    <row r="15" spans="1:15" ht="16.5">
      <c r="A15" s="13">
        <v>3</v>
      </c>
      <c r="B15" s="53" t="s">
        <v>30</v>
      </c>
      <c r="C15" s="44">
        <v>8</v>
      </c>
      <c r="D15" s="14">
        <v>180</v>
      </c>
      <c r="E15" s="47">
        <v>8</v>
      </c>
      <c r="F15" s="14">
        <v>175</v>
      </c>
      <c r="G15" s="47">
        <v>8</v>
      </c>
      <c r="H15" s="14">
        <v>170</v>
      </c>
      <c r="I15" s="47">
        <v>8</v>
      </c>
      <c r="J15" s="14">
        <v>171</v>
      </c>
      <c r="N15" s="10">
        <f>SUM(D15+F15+H15+J15)</f>
        <v>696</v>
      </c>
      <c r="O15" s="11">
        <f>AVERAGE(D15,F15,H15,J15)</f>
        <v>174</v>
      </c>
    </row>
    <row r="16" spans="1:15" ht="17.25" thickBot="1">
      <c r="A16" s="12">
        <v>4</v>
      </c>
      <c r="B16" s="28"/>
      <c r="C16" s="43"/>
      <c r="D16" s="12"/>
      <c r="E16" s="47"/>
      <c r="F16" s="12"/>
      <c r="G16" s="47"/>
      <c r="H16" s="12"/>
      <c r="I16" s="47"/>
      <c r="J16" s="12"/>
      <c r="N16" s="10">
        <f>SUM(D16+F16+H16+J16)</f>
        <v>0</v>
      </c>
      <c r="O16" s="11" t="e">
        <f>AVERAGE(D16,F16,H16,J16)</f>
        <v>#DIV/0!</v>
      </c>
    </row>
    <row r="17" spans="1:15" ht="13.5" customHeight="1" thickBot="1">
      <c r="A17" s="56" t="s">
        <v>7</v>
      </c>
      <c r="B17" s="57"/>
      <c r="C17" s="40"/>
      <c r="D17" s="15">
        <f>SUM(D13:D16)+SUM(C13:C16)</f>
        <v>474</v>
      </c>
      <c r="E17" s="38"/>
      <c r="F17" s="15">
        <f>SUM(F13:F16)+SUM(E13:E16)</f>
        <v>446</v>
      </c>
      <c r="G17" s="38"/>
      <c r="H17" s="15">
        <f>SUM(H13:H16)+SUM(G13:G16)</f>
        <v>459</v>
      </c>
      <c r="I17" s="38"/>
      <c r="J17" s="15">
        <f>SUM(J13:J16)+SUM(I13:I16)</f>
        <v>454</v>
      </c>
      <c r="N17" s="23">
        <f>F17+H17+D17+J17</f>
        <v>1833</v>
      </c>
      <c r="O17" s="54">
        <f>AVERAGE(D13:D16,F13:F16,H13:H16,J13:J16)</f>
        <v>144.75</v>
      </c>
    </row>
    <row r="18" spans="1:15" ht="13.5" thickBot="1">
      <c r="A18" s="65" t="s">
        <v>8</v>
      </c>
      <c r="B18" s="66"/>
      <c r="C18" s="33"/>
      <c r="D18" s="17">
        <f>D17-D7</f>
        <v>-18</v>
      </c>
      <c r="E18" s="24"/>
      <c r="F18" s="17">
        <f>F17-F7</f>
        <v>-88</v>
      </c>
      <c r="G18" s="24"/>
      <c r="H18" s="17">
        <f>H17-H7</f>
        <v>-81</v>
      </c>
      <c r="I18" s="24"/>
      <c r="J18" s="17">
        <f>J17-J7</f>
        <v>-72</v>
      </c>
      <c r="K18" s="2"/>
      <c r="L18" s="2"/>
      <c r="M18" s="2"/>
      <c r="N18" s="20">
        <f>SUM(D18:J18)</f>
        <v>-259</v>
      </c>
      <c r="O18" s="55"/>
    </row>
    <row r="19" spans="1:22" ht="13.5" thickBot="1">
      <c r="A19" s="63" t="s">
        <v>9</v>
      </c>
      <c r="B19" s="64"/>
      <c r="C19" s="34"/>
      <c r="D19" s="21">
        <f>IF(D17=0,0,IF(D17&gt;D7,2,IF(D17=D7,1,0)))</f>
        <v>0</v>
      </c>
      <c r="E19" s="21"/>
      <c r="F19" s="21">
        <f>IF(F17=0,0,IF(F17&gt;F7,2,IF(F17=F7,1,0)))</f>
        <v>0</v>
      </c>
      <c r="G19" s="21"/>
      <c r="H19" s="21">
        <f>IF(H17=0,0,IF(H17&gt;H7,2,IF(H17=H7,1,0)))</f>
        <v>0</v>
      </c>
      <c r="I19" s="21"/>
      <c r="J19" s="21">
        <f>IF(J17=0,0,IF(J17&gt;J7,2,IF(J17=J7,1,0)))</f>
        <v>0</v>
      </c>
      <c r="K19" s="2"/>
      <c r="L19" s="2"/>
      <c r="M19" s="2"/>
      <c r="N19" s="21">
        <f>IF(N17=0,0,IF(N17&gt;N7,2,IF(N17=N7,1,0)))</f>
        <v>0</v>
      </c>
      <c r="O19" s="21">
        <f>SUM(D19:N19)</f>
        <v>0</v>
      </c>
      <c r="V19" s="51" t="s">
        <v>22</v>
      </c>
    </row>
    <row r="20" spans="1:15" s="2" customFormat="1" ht="13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t="13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</sheetData>
  <sheetProtection/>
  <mergeCells count="12">
    <mergeCell ref="A19:B19"/>
    <mergeCell ref="A18:B18"/>
    <mergeCell ref="A11:B11"/>
    <mergeCell ref="A7:B7"/>
    <mergeCell ref="A8:B8"/>
    <mergeCell ref="A9:B9"/>
    <mergeCell ref="O17:O18"/>
    <mergeCell ref="A17:B17"/>
    <mergeCell ref="O7:O8"/>
    <mergeCell ref="D1:O1"/>
    <mergeCell ref="D11:O11"/>
    <mergeCell ref="A1:B1"/>
  </mergeCells>
  <printOptions/>
  <pageMargins left="1.3385826771653544" right="0.7480314960629921" top="0.1968503937007874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2"/>
  <sheetViews>
    <sheetView zoomScalePageLayoutView="0" workbookViewId="0" topLeftCell="A1">
      <selection activeCell="H18" sqref="H18"/>
    </sheetView>
  </sheetViews>
  <sheetFormatPr defaultColWidth="11.421875" defaultRowHeight="12.75"/>
  <cols>
    <col min="1" max="1" width="7.00390625" style="1" customWidth="1"/>
    <col min="2" max="2" width="25.421875" style="1" customWidth="1"/>
    <col min="3" max="3" width="6.421875" style="1" bestFit="1" customWidth="1"/>
    <col min="4" max="4" width="11.00390625" style="1" bestFit="1" customWidth="1"/>
    <col min="5" max="5" width="6.421875" style="1" bestFit="1" customWidth="1"/>
    <col min="6" max="6" width="9.8515625" style="1" customWidth="1"/>
    <col min="7" max="7" width="6.421875" style="1" bestFit="1" customWidth="1"/>
    <col min="8" max="8" width="9.8515625" style="1" customWidth="1"/>
    <col min="9" max="10" width="11.00390625" style="1" bestFit="1" customWidth="1"/>
    <col min="11" max="12" width="9.8515625" style="1" hidden="1" customWidth="1"/>
    <col min="13" max="13" width="10.7109375" style="1" hidden="1" customWidth="1"/>
    <col min="14" max="16384" width="11.421875" style="1" customWidth="1"/>
  </cols>
  <sheetData>
    <row r="1" spans="1:13" ht="19.5" customHeight="1" thickBot="1">
      <c r="A1" s="61" t="s">
        <v>0</v>
      </c>
      <c r="B1" s="62"/>
      <c r="C1" s="30"/>
      <c r="D1" s="58" t="s">
        <v>11</v>
      </c>
      <c r="E1" s="59"/>
      <c r="F1" s="67"/>
      <c r="G1" s="67"/>
      <c r="H1" s="67"/>
      <c r="I1" s="67"/>
      <c r="J1" s="67"/>
      <c r="K1" s="67"/>
      <c r="L1" s="67"/>
      <c r="M1" s="62"/>
    </row>
    <row r="2" spans="1:10" ht="15.75" thickBot="1">
      <c r="A2" s="5"/>
      <c r="B2" s="6" t="s">
        <v>1</v>
      </c>
      <c r="C2" s="31" t="s">
        <v>10</v>
      </c>
      <c r="D2" s="5" t="s">
        <v>2</v>
      </c>
      <c r="E2" s="5" t="s">
        <v>10</v>
      </c>
      <c r="F2" s="6" t="s">
        <v>3</v>
      </c>
      <c r="G2" s="31" t="s">
        <v>10</v>
      </c>
      <c r="H2" s="5" t="s">
        <v>4</v>
      </c>
      <c r="I2" s="7" t="s">
        <v>5</v>
      </c>
      <c r="J2" s="8" t="s">
        <v>6</v>
      </c>
    </row>
    <row r="3" spans="1:10" ht="16.5">
      <c r="A3" s="9">
        <v>1</v>
      </c>
      <c r="B3" s="27" t="s">
        <v>14</v>
      </c>
      <c r="C3" s="42"/>
      <c r="D3" s="9">
        <v>179</v>
      </c>
      <c r="E3" s="46"/>
      <c r="F3" s="9">
        <v>171</v>
      </c>
      <c r="G3" s="46"/>
      <c r="H3" s="9">
        <v>226</v>
      </c>
      <c r="I3" s="10">
        <f>SUM(D3+F3+H3)</f>
        <v>576</v>
      </c>
      <c r="J3" s="11">
        <f>IF(I3=0,0,AVERAGE((D3,F3,H3)))</f>
        <v>192</v>
      </c>
    </row>
    <row r="4" spans="1:10" ht="16.5">
      <c r="A4" s="12">
        <v>2</v>
      </c>
      <c r="B4" s="27" t="s">
        <v>12</v>
      </c>
      <c r="C4" s="43">
        <v>8</v>
      </c>
      <c r="D4" s="12">
        <v>130</v>
      </c>
      <c r="E4" s="47">
        <v>8</v>
      </c>
      <c r="F4" s="12">
        <v>168</v>
      </c>
      <c r="G4" s="47">
        <v>8</v>
      </c>
      <c r="H4" s="12">
        <v>140</v>
      </c>
      <c r="I4" s="10">
        <f>SUM(D4+F4+H4)</f>
        <v>438</v>
      </c>
      <c r="J4" s="11">
        <f>IF(I4=0,0,AVERAGE((D4,F4,H4)))</f>
        <v>146</v>
      </c>
    </row>
    <row r="5" spans="1:10" ht="16.5">
      <c r="A5" s="13">
        <v>3</v>
      </c>
      <c r="B5" s="26" t="s">
        <v>13</v>
      </c>
      <c r="C5" s="44">
        <v>8</v>
      </c>
      <c r="D5" s="14">
        <v>140</v>
      </c>
      <c r="E5" s="47">
        <v>8</v>
      </c>
      <c r="F5" s="14">
        <v>161</v>
      </c>
      <c r="G5" s="47">
        <v>8</v>
      </c>
      <c r="H5" s="14">
        <v>128</v>
      </c>
      <c r="I5" s="10">
        <f>SUM(D5+F5+H5)</f>
        <v>429</v>
      </c>
      <c r="J5" s="11">
        <f>IF(I5=0,0,AVERAGE((D5,F5,H5)))</f>
        <v>143</v>
      </c>
    </row>
    <row r="6" spans="1:10" ht="16.5">
      <c r="A6" s="12">
        <v>4</v>
      </c>
      <c r="B6" s="28" t="s">
        <v>16</v>
      </c>
      <c r="C6" s="43"/>
      <c r="D6" s="12">
        <v>156</v>
      </c>
      <c r="E6" s="47"/>
      <c r="F6" s="12">
        <v>170</v>
      </c>
      <c r="G6" s="47"/>
      <c r="H6" s="12">
        <v>195</v>
      </c>
      <c r="I6" s="10">
        <f>SUM(D6+F6+H6)</f>
        <v>521</v>
      </c>
      <c r="J6" s="11">
        <f>IF(I6=0,0,AVERAGE((D6,F6,H6)))</f>
        <v>173.66666666666666</v>
      </c>
    </row>
    <row r="7" spans="1:10" ht="15.75" thickBot="1">
      <c r="A7" s="13">
        <v>5</v>
      </c>
      <c r="B7" s="41"/>
      <c r="C7" s="45"/>
      <c r="D7" s="14"/>
      <c r="E7" s="47"/>
      <c r="F7" s="14"/>
      <c r="G7" s="47"/>
      <c r="H7" s="14"/>
      <c r="I7" s="10">
        <f>SUM(D7+F7+H7)</f>
        <v>0</v>
      </c>
      <c r="J7" s="11">
        <f>IF(I7=0,0,AVERAGE((D7,F7,H7)))</f>
        <v>0</v>
      </c>
    </row>
    <row r="8" spans="1:10" ht="15.75" thickBot="1">
      <c r="A8" s="56" t="s">
        <v>7</v>
      </c>
      <c r="B8" s="57"/>
      <c r="C8" s="40"/>
      <c r="D8" s="15">
        <f>SUM(D3:D7)+SUM(C3:C7)</f>
        <v>621</v>
      </c>
      <c r="E8" s="38"/>
      <c r="F8" s="15">
        <f>SUM(F3:F7)+SUM(E3:E7)</f>
        <v>686</v>
      </c>
      <c r="G8" s="38"/>
      <c r="H8" s="15">
        <f>SUM(H3:H7)+SUM(G3:G7)</f>
        <v>705</v>
      </c>
      <c r="I8" s="16">
        <f>SUM(I3:I7)+SUM(C3:C7,E3:E7,G3:G7)</f>
        <v>2012</v>
      </c>
      <c r="J8" s="54">
        <f>IF(I8=0,0,AVERAGE(D3:D7,F3:F7,H3:H7))</f>
        <v>163.66666666666666</v>
      </c>
    </row>
    <row r="9" spans="1:10" s="2" customFormat="1" ht="13.5" customHeight="1" thickBot="1">
      <c r="A9" s="65" t="s">
        <v>8</v>
      </c>
      <c r="B9" s="66"/>
      <c r="C9" s="33"/>
      <c r="D9" s="17">
        <f>D8-D19</f>
        <v>80</v>
      </c>
      <c r="E9" s="24"/>
      <c r="F9" s="18">
        <f>F8-F19</f>
        <v>137</v>
      </c>
      <c r="G9" s="24"/>
      <c r="H9" s="19">
        <f>H8-H19</f>
        <v>149</v>
      </c>
      <c r="I9" s="20">
        <f>I8-I19</f>
        <v>366</v>
      </c>
      <c r="J9" s="68"/>
    </row>
    <row r="10" spans="1:10" s="2" customFormat="1" ht="13.5" customHeight="1" thickBot="1">
      <c r="A10" s="63" t="s">
        <v>9</v>
      </c>
      <c r="B10" s="64"/>
      <c r="C10" s="34"/>
      <c r="D10" s="21">
        <f>IF(D8=0,0,IF(D8&gt;D19,2,IF(D8=D19,1,0)))</f>
        <v>2</v>
      </c>
      <c r="E10" s="21"/>
      <c r="F10" s="21">
        <f>IF(F8=0,0,IF(F8&gt;F19,2,IF(F8=F19,1,0)))</f>
        <v>2</v>
      </c>
      <c r="G10" s="21"/>
      <c r="H10" s="21">
        <f>IF(H8=0,0,IF(H8&gt;H19,2,IF(H8=H19,1,0)))</f>
        <v>2</v>
      </c>
      <c r="I10" s="21">
        <f>IF(I8=0,0,IF(I8&gt;I19,2,IF(I8=I19,1,0)))</f>
        <v>2</v>
      </c>
      <c r="J10" s="21">
        <f>SUM(D10:I10)</f>
        <v>8</v>
      </c>
    </row>
    <row r="11" spans="3:10" ht="9.75" customHeight="1" thickBot="1">
      <c r="C11" s="35"/>
      <c r="F11" s="3"/>
      <c r="G11" s="3"/>
      <c r="H11" s="3"/>
      <c r="I11" s="3"/>
      <c r="J11" s="4"/>
    </row>
    <row r="12" spans="1:15" ht="19.5" customHeight="1" thickBot="1">
      <c r="A12" s="69" t="s">
        <v>0</v>
      </c>
      <c r="B12" s="67"/>
      <c r="C12" s="36"/>
      <c r="D12" s="58" t="s">
        <v>15</v>
      </c>
      <c r="E12" s="59"/>
      <c r="F12" s="59"/>
      <c r="G12" s="59"/>
      <c r="H12" s="59"/>
      <c r="I12" s="59"/>
      <c r="J12" s="59"/>
      <c r="K12" s="59"/>
      <c r="L12" s="59"/>
      <c r="M12" s="60"/>
      <c r="N12" s="22"/>
      <c r="O12" s="22"/>
    </row>
    <row r="13" spans="1:12" ht="15.75" thickBot="1">
      <c r="A13" s="5"/>
      <c r="B13" s="6" t="s">
        <v>1</v>
      </c>
      <c r="C13" s="31" t="s">
        <v>10</v>
      </c>
      <c r="D13" s="5" t="s">
        <v>2</v>
      </c>
      <c r="E13" s="31" t="s">
        <v>10</v>
      </c>
      <c r="F13" s="5" t="s">
        <v>3</v>
      </c>
      <c r="G13" s="31" t="s">
        <v>10</v>
      </c>
      <c r="H13" s="5" t="s">
        <v>4</v>
      </c>
      <c r="I13" s="7" t="s">
        <v>5</v>
      </c>
      <c r="J13" s="8" t="s">
        <v>6</v>
      </c>
      <c r="K13" s="22"/>
      <c r="L13" s="22"/>
    </row>
    <row r="14" spans="1:12" ht="16.5">
      <c r="A14" s="9">
        <v>1</v>
      </c>
      <c r="B14" s="29" t="s">
        <v>17</v>
      </c>
      <c r="C14" s="48"/>
      <c r="D14" s="9">
        <v>118</v>
      </c>
      <c r="E14" s="46"/>
      <c r="F14" s="9">
        <v>122</v>
      </c>
      <c r="G14" s="46"/>
      <c r="H14" s="9">
        <v>118</v>
      </c>
      <c r="I14" s="10">
        <f>SUM(D14+F14+H14)</f>
        <v>358</v>
      </c>
      <c r="J14" s="11">
        <f>IF(I14=0,0,AVERAGE(D14,F14,H14))</f>
        <v>119.33333333333333</v>
      </c>
      <c r="K14" s="22"/>
      <c r="L14" s="22"/>
    </row>
    <row r="15" spans="1:12" ht="15">
      <c r="A15" s="12">
        <v>2</v>
      </c>
      <c r="B15" s="32" t="s">
        <v>18</v>
      </c>
      <c r="C15" s="49"/>
      <c r="D15" s="12">
        <v>137</v>
      </c>
      <c r="E15" s="47"/>
      <c r="F15" s="12">
        <v>134</v>
      </c>
      <c r="G15" s="47"/>
      <c r="H15" s="12">
        <v>152</v>
      </c>
      <c r="I15" s="10">
        <f>SUM(D15+F15+H15)</f>
        <v>423</v>
      </c>
      <c r="J15" s="11">
        <f>IF(I15=0,0,AVERAGE(D15,F15,H15))</f>
        <v>141</v>
      </c>
      <c r="K15" s="22"/>
      <c r="L15" s="22"/>
    </row>
    <row r="16" spans="1:12" ht="15">
      <c r="A16" s="13">
        <v>3</v>
      </c>
      <c r="B16" s="32" t="s">
        <v>19</v>
      </c>
      <c r="C16" s="49"/>
      <c r="D16" s="14">
        <v>133</v>
      </c>
      <c r="E16" s="47"/>
      <c r="F16" s="14">
        <v>142</v>
      </c>
      <c r="G16" s="47"/>
      <c r="H16" s="14">
        <v>128</v>
      </c>
      <c r="I16" s="10">
        <f>SUM(D16+F16+H16)</f>
        <v>403</v>
      </c>
      <c r="J16" s="11">
        <f>IF(I16=0,0,AVERAGE(D16,F16,H16))</f>
        <v>134.33333333333334</v>
      </c>
      <c r="K16" s="22"/>
      <c r="L16" s="22"/>
    </row>
    <row r="17" spans="1:12" ht="15">
      <c r="A17" s="12">
        <v>4</v>
      </c>
      <c r="B17" s="32" t="s">
        <v>20</v>
      </c>
      <c r="C17" s="49"/>
      <c r="D17" s="12">
        <v>153</v>
      </c>
      <c r="E17" s="47"/>
      <c r="F17" s="12">
        <v>151</v>
      </c>
      <c r="G17" s="47"/>
      <c r="H17" s="12">
        <v>158</v>
      </c>
      <c r="I17" s="10">
        <f>SUM(D17+F17+H17)</f>
        <v>462</v>
      </c>
      <c r="J17" s="11">
        <f>IF(I17=0,0,AVERAGE(D17,F17,H17))</f>
        <v>154</v>
      </c>
      <c r="K17" s="22"/>
      <c r="L17" s="22"/>
    </row>
    <row r="18" spans="1:12" ht="15.75" thickBot="1">
      <c r="A18" s="13">
        <v>5</v>
      </c>
      <c r="B18" s="41"/>
      <c r="C18" s="50"/>
      <c r="D18" s="14"/>
      <c r="E18" s="47"/>
      <c r="F18" s="14"/>
      <c r="G18" s="47"/>
      <c r="H18" s="14"/>
      <c r="I18" s="10">
        <f>SUM(D18+F18+H18)</f>
        <v>0</v>
      </c>
      <c r="J18" s="11">
        <f>IF(I18=0,0,AVERAGE(D18,F18,H18))</f>
        <v>0</v>
      </c>
      <c r="K18" s="22"/>
      <c r="L18" s="22"/>
    </row>
    <row r="19" spans="1:12" ht="15.75" thickBot="1">
      <c r="A19" s="56" t="s">
        <v>7</v>
      </c>
      <c r="B19" s="57"/>
      <c r="C19" s="39"/>
      <c r="D19" s="15">
        <f>SUM(D14:D18)+SUM(C14:C18)</f>
        <v>541</v>
      </c>
      <c r="E19" s="38"/>
      <c r="F19" s="15">
        <f>SUM(F14:F18)+SUM(E14:E18)</f>
        <v>549</v>
      </c>
      <c r="G19" s="38"/>
      <c r="H19" s="15">
        <f>SUM(H14:H18)+SUM(G14:G18)</f>
        <v>556</v>
      </c>
      <c r="I19" s="23">
        <f>SUM(I14:I18)+SUM(C14:C18,E14:E18,G14:G18)</f>
        <v>1646</v>
      </c>
      <c r="J19" s="54">
        <f>IF(I19=0,0,AVERAGE(D14,F14,H14,D15,F15,H15,D16,F16,H16,D17,F17,H17,D18,F18,H18))</f>
        <v>137.16666666666666</v>
      </c>
      <c r="K19" s="22"/>
      <c r="L19" s="22"/>
    </row>
    <row r="20" spans="1:12" s="2" customFormat="1" ht="13.5" customHeight="1" thickBot="1">
      <c r="A20" s="65" t="s">
        <v>8</v>
      </c>
      <c r="B20" s="66"/>
      <c r="C20" s="37"/>
      <c r="D20" s="24">
        <f>D19-D8</f>
        <v>-80</v>
      </c>
      <c r="E20" s="25"/>
      <c r="F20" s="24">
        <f>F19-F8</f>
        <v>-137</v>
      </c>
      <c r="G20" s="25"/>
      <c r="H20" s="24">
        <f>H19-H8</f>
        <v>-149</v>
      </c>
      <c r="I20" s="20">
        <f>I19-I8</f>
        <v>-366</v>
      </c>
      <c r="J20" s="55"/>
      <c r="K20" s="22"/>
      <c r="L20" s="22"/>
    </row>
    <row r="21" spans="1:12" s="2" customFormat="1" ht="13.5" customHeight="1" thickBot="1">
      <c r="A21" s="63" t="s">
        <v>9</v>
      </c>
      <c r="B21" s="64"/>
      <c r="C21" s="36"/>
      <c r="D21" s="21">
        <f>IF(D19=0,0,IF(D19&gt;D8,2,IF(D19=D8,1,0)))</f>
        <v>0</v>
      </c>
      <c r="E21" s="21"/>
      <c r="F21" s="21">
        <f>IF(F19=0,0,IF(F19&gt;F8,2,IF(F19=F8,1,0)))</f>
        <v>0</v>
      </c>
      <c r="G21" s="21"/>
      <c r="H21" s="21">
        <f>IF(H19=0,0,IF(H19&gt;H8,2,IF(H19=H8,1,0)))</f>
        <v>0</v>
      </c>
      <c r="I21" s="21">
        <f>IF(I19=0,0,IF(I19&gt;I8,2,IF(I19=I8,1,0)))</f>
        <v>0</v>
      </c>
      <c r="J21" s="21">
        <f>SUM(D21:I21)</f>
        <v>0</v>
      </c>
      <c r="K21" s="22"/>
      <c r="L21" s="22"/>
    </row>
    <row r="22" spans="1:15" ht="12.75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</row>
  </sheetData>
  <sheetProtection/>
  <mergeCells count="12">
    <mergeCell ref="A21:B21"/>
    <mergeCell ref="A1:B1"/>
    <mergeCell ref="A8:B8"/>
    <mergeCell ref="A9:B9"/>
    <mergeCell ref="A10:B10"/>
    <mergeCell ref="A12:B12"/>
    <mergeCell ref="A19:B19"/>
    <mergeCell ref="A20:B20"/>
    <mergeCell ref="D1:M1"/>
    <mergeCell ref="J8:J9"/>
    <mergeCell ref="D12:M12"/>
    <mergeCell ref="J19:J20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Kestas</dc:creator>
  <cp:keywords/>
  <dc:description/>
  <cp:lastModifiedBy>Татьяна</cp:lastModifiedBy>
  <cp:lastPrinted>2008-07-15T12:52:50Z</cp:lastPrinted>
  <dcterms:created xsi:type="dcterms:W3CDTF">2005-10-29T00:59:53Z</dcterms:created>
  <dcterms:modified xsi:type="dcterms:W3CDTF">2018-04-19T18:30:13Z</dcterms:modified>
  <cp:category/>
  <cp:version/>
  <cp:contentType/>
  <cp:contentStatus/>
</cp:coreProperties>
</file>