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8592" activeTab="0"/>
  </bookViews>
  <sheets>
    <sheet name="2355-Kopija-Vidējais-rezultāts-" sheetId="1" r:id="rId1"/>
    <sheet name="1.kārta" sheetId="2" r:id="rId2"/>
    <sheet name="2.,3.kārta" sheetId="3" r:id="rId3"/>
  </sheets>
  <definedNames/>
  <calcPr fullCalcOnLoad="1"/>
</workbook>
</file>

<file path=xl/sharedStrings.xml><?xml version="1.0" encoding="utf-8"?>
<sst xmlns="http://schemas.openxmlformats.org/spreadsheetml/2006/main" count="444" uniqueCount="89">
  <si>
    <t>Vieta</t>
  </si>
  <si>
    <t>I.T.V.</t>
  </si>
  <si>
    <t>K./KR.</t>
  </si>
  <si>
    <t>Vārds, Uzvārds</t>
  </si>
  <si>
    <t>Vidējais bez handikapa</t>
  </si>
  <si>
    <t>Spēles</t>
  </si>
  <si>
    <t>Summa (bez handikapa)</t>
  </si>
  <si>
    <t>(9.ABL)</t>
  </si>
  <si>
    <t>Komanda</t>
  </si>
  <si>
    <t>(10.ABL)</t>
  </si>
  <si>
    <t>(8.ABL)</t>
  </si>
  <si>
    <t>Labākais 1.spēles rezultāts</t>
  </si>
  <si>
    <t>Labākā summa (4.spēles)</t>
  </si>
  <si>
    <t>BK RIX</t>
  </si>
  <si>
    <t>Bowling Sharks</t>
  </si>
  <si>
    <t>(11.ABL)</t>
  </si>
  <si>
    <t>Rekords</t>
  </si>
  <si>
    <t>Komandas summa</t>
  </si>
  <si>
    <t>Nospēlētās partijas</t>
  </si>
  <si>
    <t>Komandas vidējais</t>
  </si>
  <si>
    <t>Lursoft</t>
  </si>
  <si>
    <t>Zaļie Pumpuri</t>
  </si>
  <si>
    <t>Team Rocket</t>
  </si>
  <si>
    <t>SIB</t>
  </si>
  <si>
    <t>VissParBoulingu.lv</t>
  </si>
  <si>
    <t>???</t>
  </si>
  <si>
    <t>Māris Briedis</t>
  </si>
  <si>
    <t>Vissparboulingu.lv</t>
  </si>
  <si>
    <t>Edgars Kobiļuks</t>
  </si>
  <si>
    <t>Ilmārs Elijass</t>
  </si>
  <si>
    <t>Kaspars Semjonovs</t>
  </si>
  <si>
    <t>Konstantīns Ļeonovs</t>
  </si>
  <si>
    <t>Ainārs Sedlenieks</t>
  </si>
  <si>
    <t>Edgars Kalniņš</t>
  </si>
  <si>
    <t>Jevgenijs Kobiļuks</t>
  </si>
  <si>
    <t>Kristiāns Sala</t>
  </si>
  <si>
    <t>Toms Ziemelis</t>
  </si>
  <si>
    <t>Jānis Raņķis</t>
  </si>
  <si>
    <t>Nikolajs Ļevikins</t>
  </si>
  <si>
    <t>(12.ABL)</t>
  </si>
  <si>
    <t>Gustavs Jaunzemis</t>
  </si>
  <si>
    <t>Ģirts Ķerbers</t>
  </si>
  <si>
    <t>Vidējais salīdzinot ar iepriekšējo nedēļu</t>
  </si>
  <si>
    <t>Matīss Muižnieks</t>
  </si>
  <si>
    <t>Mārtiņš Belickis</t>
  </si>
  <si>
    <t>LABA Juniors</t>
  </si>
  <si>
    <t>LABA Vecāki</t>
  </si>
  <si>
    <t>Ivars Priedītis</t>
  </si>
  <si>
    <t>Jurijs Bokums</t>
  </si>
  <si>
    <t>Artūrs Priedītis</t>
  </si>
  <si>
    <t>Nikita Štrauhs</t>
  </si>
  <si>
    <t>Ingus Stariņš</t>
  </si>
  <si>
    <t>Jurijs Bokums sen.</t>
  </si>
  <si>
    <t>Viktors Iščenko</t>
  </si>
  <si>
    <t>(13.ABL 1.K.)</t>
  </si>
  <si>
    <t>20.,22.11.</t>
  </si>
  <si>
    <t>03,04.12.</t>
  </si>
  <si>
    <t>14.,15.01.</t>
  </si>
  <si>
    <t>28.,29.01.</t>
  </si>
  <si>
    <t>11.,12.02.</t>
  </si>
  <si>
    <t>25.,26.02.</t>
  </si>
  <si>
    <t>11.,12.03.</t>
  </si>
  <si>
    <t>25.,26.03.</t>
  </si>
  <si>
    <t>Summa (1.kārta)</t>
  </si>
  <si>
    <t>Summa 20.,22.11.(4.spēles)</t>
  </si>
  <si>
    <t>Summa 03,04.12.(4.spēles)</t>
  </si>
  <si>
    <t>Summa 14.,15.01.(4.spēles)</t>
  </si>
  <si>
    <t>Summa 28.,29.01.(4.spēles)</t>
  </si>
  <si>
    <t>Summa 11.,12.02.(4.spēles)</t>
  </si>
  <si>
    <t>Summa 25.,26.02.(4.spēles)</t>
  </si>
  <si>
    <t>Summa 11.,12.03.(4.spēles)</t>
  </si>
  <si>
    <t>Summa 25.,26.03.(4.spēles)</t>
  </si>
  <si>
    <t>27.11.</t>
  </si>
  <si>
    <t>08.01.</t>
  </si>
  <si>
    <t>22.01.</t>
  </si>
  <si>
    <t>05.02.</t>
  </si>
  <si>
    <t>19.02.</t>
  </si>
  <si>
    <t>05.03.</t>
  </si>
  <si>
    <t>19.03.</t>
  </si>
  <si>
    <t>Summa 27.11.(4.spēles)</t>
  </si>
  <si>
    <t>Summa 08.01.(4.spēles)</t>
  </si>
  <si>
    <t>Summa 22.01.(4.spēles)</t>
  </si>
  <si>
    <t>Summa 05.02.(4.spēles)</t>
  </si>
  <si>
    <t>Summa 19.02.(4.spēles)</t>
  </si>
  <si>
    <t>Summa 05.03.(4.spēles)</t>
  </si>
  <si>
    <t>Summa 19.03.(4.spēles)</t>
  </si>
  <si>
    <t>Miks Klavsons</t>
  </si>
  <si>
    <t>Vitālijs</t>
  </si>
  <si>
    <t>Aivars Voltovs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</si>
</sst>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 dd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  <numFmt numFmtId="177" formatCode="0.000000"/>
    <numFmt numFmtId="178" formatCode="0.00000"/>
    <numFmt numFmtId="179" formatCode="0.00000000"/>
    <numFmt numFmtId="180" formatCode="0.0000000"/>
    <numFmt numFmtId="181" formatCode="0.0"/>
    <numFmt numFmtId="182" formatCode="0.000000000"/>
    <numFmt numFmtId="183" formatCode="0.00000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666666"/>
      <name val="Calibri"/>
      <family val="2"/>
    </font>
    <font>
      <b/>
      <sz val="11"/>
      <color rgb="FF66666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EEEEE"/>
      </left>
      <right>
        <color indexed="63"/>
      </right>
      <top style="medium">
        <color rgb="FFEEEEEE"/>
      </top>
      <bottom>
        <color indexed="63"/>
      </bottom>
    </border>
    <border>
      <left>
        <color indexed="63"/>
      </left>
      <right>
        <color indexed="63"/>
      </right>
      <top style="medium">
        <color rgb="FFEEEEEE"/>
      </top>
      <bottom>
        <color indexed="63"/>
      </bottom>
    </border>
    <border>
      <left>
        <color indexed="63"/>
      </left>
      <right style="medium">
        <color rgb="FFEEEEEE"/>
      </right>
      <top style="medium">
        <color rgb="FFEEEEEE"/>
      </top>
      <bottom>
        <color indexed="63"/>
      </bottom>
    </border>
    <border>
      <left style="medium">
        <color rgb="FFEEEEEE"/>
      </left>
      <right>
        <color indexed="63"/>
      </right>
      <top style="medium">
        <color rgb="FFEEEEEE"/>
      </top>
      <bottom style="medium">
        <color rgb="FFEEEEEE"/>
      </bottom>
    </border>
    <border>
      <left>
        <color indexed="63"/>
      </left>
      <right>
        <color indexed="63"/>
      </right>
      <top style="medium">
        <color rgb="FFEEEEEE"/>
      </top>
      <bottom style="medium">
        <color rgb="FFEEEEEE"/>
      </bottom>
    </border>
    <border>
      <left>
        <color indexed="63"/>
      </left>
      <right style="medium">
        <color rgb="FFEEEEEE"/>
      </right>
      <top style="medium">
        <color rgb="FFEEEEEE"/>
      </top>
      <bottom style="medium">
        <color rgb="FFEEEEEE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1" fillId="33" borderId="10" xfId="0" applyFont="1" applyFill="1" applyBorder="1" applyAlignment="1">
      <alignment horizontal="left" vertical="center" wrapText="1" indent="2"/>
    </xf>
    <xf numFmtId="0" fontId="41" fillId="33" borderId="11" xfId="0" applyFont="1" applyFill="1" applyBorder="1" applyAlignment="1">
      <alignment horizontal="left" vertical="center" wrapText="1" indent="2"/>
    </xf>
    <xf numFmtId="0" fontId="41" fillId="33" borderId="12" xfId="0" applyFont="1" applyFill="1" applyBorder="1" applyAlignment="1">
      <alignment horizontal="left" vertical="center" wrapText="1" indent="2"/>
    </xf>
    <xf numFmtId="0" fontId="42" fillId="33" borderId="12" xfId="0" applyFont="1" applyFill="1" applyBorder="1" applyAlignment="1">
      <alignment horizontal="left" vertical="center" wrapText="1" indent="2"/>
    </xf>
    <xf numFmtId="0" fontId="42" fillId="33" borderId="11" xfId="0" applyFont="1" applyFill="1" applyBorder="1" applyAlignment="1">
      <alignment horizontal="left" vertical="center" wrapText="1" indent="2"/>
    </xf>
    <xf numFmtId="0" fontId="41" fillId="33" borderId="13" xfId="0" applyFont="1" applyFill="1" applyBorder="1" applyAlignment="1">
      <alignment horizontal="left" vertical="center" wrapText="1" indent="2"/>
    </xf>
    <xf numFmtId="0" fontId="41" fillId="33" borderId="14" xfId="0" applyFont="1" applyFill="1" applyBorder="1" applyAlignment="1">
      <alignment horizontal="left" vertical="center" wrapText="1" indent="2"/>
    </xf>
    <xf numFmtId="0" fontId="0" fillId="33" borderId="15" xfId="0" applyFill="1" applyBorder="1" applyAlignment="1">
      <alignment horizontal="left" vertical="center" wrapText="1" indent="2"/>
    </xf>
    <xf numFmtId="1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7"/>
  <sheetViews>
    <sheetView tabSelected="1" zoomScalePageLayoutView="0" workbookViewId="0" topLeftCell="A1">
      <selection activeCell="B2" sqref="B2:B25"/>
    </sheetView>
  </sheetViews>
  <sheetFormatPr defaultColWidth="9.140625" defaultRowHeight="15"/>
  <cols>
    <col min="5" max="5" width="22.421875" style="0" customWidth="1"/>
    <col min="6" max="6" width="16.57421875" style="0" customWidth="1"/>
    <col min="7" max="8" width="12.140625" style="0" customWidth="1"/>
    <col min="9" max="13" width="15.7109375" style="0" customWidth="1"/>
    <col min="14" max="15" width="12.7109375" style="0" customWidth="1"/>
    <col min="16" max="20" width="16.421875" style="0" customWidth="1"/>
    <col min="21" max="22" width="10.8515625" style="0" customWidth="1"/>
  </cols>
  <sheetData>
    <row r="1" spans="1:99" ht="14.25">
      <c r="A1" t="s">
        <v>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10</v>
      </c>
      <c r="I1" t="s">
        <v>7</v>
      </c>
      <c r="J1" t="s">
        <v>9</v>
      </c>
      <c r="K1" t="s">
        <v>15</v>
      </c>
      <c r="L1" t="s">
        <v>39</v>
      </c>
      <c r="M1" t="s">
        <v>54</v>
      </c>
      <c r="N1" t="s">
        <v>11</v>
      </c>
      <c r="O1" t="s">
        <v>16</v>
      </c>
      <c r="P1" t="s">
        <v>7</v>
      </c>
      <c r="Q1" t="s">
        <v>9</v>
      </c>
      <c r="R1" t="s">
        <v>15</v>
      </c>
      <c r="S1" t="s">
        <v>39</v>
      </c>
      <c r="T1" t="s">
        <v>54</v>
      </c>
      <c r="U1" t="s">
        <v>12</v>
      </c>
      <c r="V1" t="s">
        <v>16</v>
      </c>
      <c r="W1" t="s">
        <v>55</v>
      </c>
      <c r="X1" t="s">
        <v>55</v>
      </c>
      <c r="Y1" t="s">
        <v>55</v>
      </c>
      <c r="Z1" t="s">
        <v>55</v>
      </c>
      <c r="AA1" t="s">
        <v>72</v>
      </c>
      <c r="AB1" t="s">
        <v>72</v>
      </c>
      <c r="AC1" t="s">
        <v>72</v>
      </c>
      <c r="AD1" t="s">
        <v>72</v>
      </c>
      <c r="AE1" t="s">
        <v>56</v>
      </c>
      <c r="AF1" t="s">
        <v>56</v>
      </c>
      <c r="AG1" t="s">
        <v>56</v>
      </c>
      <c r="AH1" t="s">
        <v>56</v>
      </c>
      <c r="AI1" t="s">
        <v>73</v>
      </c>
      <c r="AJ1" t="s">
        <v>73</v>
      </c>
      <c r="AK1" t="s">
        <v>73</v>
      </c>
      <c r="AL1" t="s">
        <v>73</v>
      </c>
      <c r="AM1" t="s">
        <v>57</v>
      </c>
      <c r="AN1" t="s">
        <v>57</v>
      </c>
      <c r="AO1" t="s">
        <v>57</v>
      </c>
      <c r="AP1" t="s">
        <v>57</v>
      </c>
      <c r="AQ1" t="s">
        <v>74</v>
      </c>
      <c r="AR1" t="s">
        <v>74</v>
      </c>
      <c r="AS1" t="s">
        <v>74</v>
      </c>
      <c r="AT1" t="s">
        <v>74</v>
      </c>
      <c r="AU1" t="s">
        <v>58</v>
      </c>
      <c r="AV1" t="s">
        <v>58</v>
      </c>
      <c r="AW1" t="s">
        <v>58</v>
      </c>
      <c r="AX1" t="s">
        <v>58</v>
      </c>
      <c r="AY1" t="s">
        <v>75</v>
      </c>
      <c r="AZ1" t="s">
        <v>75</v>
      </c>
      <c r="BA1" t="s">
        <v>75</v>
      </c>
      <c r="BB1" t="s">
        <v>75</v>
      </c>
      <c r="BC1" t="s">
        <v>59</v>
      </c>
      <c r="BD1" t="s">
        <v>59</v>
      </c>
      <c r="BE1" t="s">
        <v>59</v>
      </c>
      <c r="BF1" t="s">
        <v>59</v>
      </c>
      <c r="BG1" t="s">
        <v>76</v>
      </c>
      <c r="BH1" t="s">
        <v>76</v>
      </c>
      <c r="BI1" t="s">
        <v>76</v>
      </c>
      <c r="BJ1" t="s">
        <v>76</v>
      </c>
      <c r="BK1" t="s">
        <v>60</v>
      </c>
      <c r="BL1" t="s">
        <v>60</v>
      </c>
      <c r="BM1" t="s">
        <v>60</v>
      </c>
      <c r="BN1" t="s">
        <v>60</v>
      </c>
      <c r="BO1" t="s">
        <v>77</v>
      </c>
      <c r="BP1" t="s">
        <v>77</v>
      </c>
      <c r="BQ1" t="s">
        <v>77</v>
      </c>
      <c r="BR1" t="s">
        <v>77</v>
      </c>
      <c r="BS1" t="s">
        <v>61</v>
      </c>
      <c r="BT1" t="s">
        <v>61</v>
      </c>
      <c r="BU1" t="s">
        <v>61</v>
      </c>
      <c r="BV1" t="s">
        <v>61</v>
      </c>
      <c r="BW1" t="s">
        <v>78</v>
      </c>
      <c r="BX1" t="s">
        <v>78</v>
      </c>
      <c r="BY1" t="s">
        <v>78</v>
      </c>
      <c r="BZ1" t="s">
        <v>78</v>
      </c>
      <c r="CA1" t="s">
        <v>62</v>
      </c>
      <c r="CB1" t="s">
        <v>62</v>
      </c>
      <c r="CC1" t="s">
        <v>62</v>
      </c>
      <c r="CD1" t="s">
        <v>62</v>
      </c>
      <c r="CE1" t="s">
        <v>63</v>
      </c>
      <c r="CF1" t="s">
        <v>6</v>
      </c>
      <c r="CG1" t="s">
        <v>64</v>
      </c>
      <c r="CH1" t="s">
        <v>79</v>
      </c>
      <c r="CI1" t="s">
        <v>65</v>
      </c>
      <c r="CJ1" t="s">
        <v>80</v>
      </c>
      <c r="CK1" t="s">
        <v>66</v>
      </c>
      <c r="CL1" t="s">
        <v>81</v>
      </c>
      <c r="CM1" t="s">
        <v>67</v>
      </c>
      <c r="CN1" t="s">
        <v>82</v>
      </c>
      <c r="CO1" t="s">
        <v>68</v>
      </c>
      <c r="CP1" t="s">
        <v>83</v>
      </c>
      <c r="CQ1" t="s">
        <v>69</v>
      </c>
      <c r="CR1" t="s">
        <v>84</v>
      </c>
      <c r="CS1" t="s">
        <v>70</v>
      </c>
      <c r="CT1" t="s">
        <v>85</v>
      </c>
      <c r="CU1" t="s">
        <v>71</v>
      </c>
    </row>
    <row r="2" spans="1:99" ht="14.25">
      <c r="A2" t="s">
        <v>13</v>
      </c>
      <c r="B2">
        <v>1</v>
      </c>
      <c r="C2">
        <v>1</v>
      </c>
      <c r="D2">
        <f>C2-B2</f>
        <v>0</v>
      </c>
      <c r="E2" t="s">
        <v>37</v>
      </c>
      <c r="F2" s="1">
        <f>SUM(W2:CE2)/G2</f>
        <v>179.77272727272728</v>
      </c>
      <c r="G2">
        <f>COUNT(W2:CD2)+10</f>
        <v>66</v>
      </c>
      <c r="H2">
        <v>236</v>
      </c>
      <c r="I2">
        <v>257</v>
      </c>
      <c r="J2">
        <v>259</v>
      </c>
      <c r="K2">
        <v>266</v>
      </c>
      <c r="L2">
        <v>255</v>
      </c>
      <c r="M2">
        <v>254</v>
      </c>
      <c r="N2">
        <f>MAX(W2:CD2)</f>
        <v>238</v>
      </c>
      <c r="O2">
        <f>MAX(H2:N2)</f>
        <v>266</v>
      </c>
      <c r="P2">
        <v>884</v>
      </c>
      <c r="Q2">
        <v>831</v>
      </c>
      <c r="R2">
        <v>850</v>
      </c>
      <c r="S2">
        <v>880</v>
      </c>
      <c r="T2">
        <v>886</v>
      </c>
      <c r="U2">
        <f>MAX(CG2:CU2)</f>
        <v>798</v>
      </c>
      <c r="V2">
        <f>MAX(P2:U2)</f>
        <v>886</v>
      </c>
      <c r="W2">
        <v>125</v>
      </c>
      <c r="X2">
        <v>147</v>
      </c>
      <c r="Y2">
        <v>189</v>
      </c>
      <c r="Z2">
        <v>184</v>
      </c>
      <c r="AA2">
        <v>154</v>
      </c>
      <c r="AB2">
        <v>169</v>
      </c>
      <c r="AC2">
        <v>238</v>
      </c>
      <c r="AD2">
        <v>191</v>
      </c>
      <c r="AE2">
        <v>157</v>
      </c>
      <c r="AF2">
        <v>155</v>
      </c>
      <c r="AG2">
        <v>199</v>
      </c>
      <c r="AH2">
        <v>176</v>
      </c>
      <c r="AI2">
        <v>234</v>
      </c>
      <c r="AJ2">
        <v>225</v>
      </c>
      <c r="AK2">
        <v>149</v>
      </c>
      <c r="AL2">
        <v>190</v>
      </c>
      <c r="AM2">
        <v>169</v>
      </c>
      <c r="AN2">
        <v>164</v>
      </c>
      <c r="AO2">
        <v>154</v>
      </c>
      <c r="AP2">
        <v>154</v>
      </c>
      <c r="AQ2">
        <v>166</v>
      </c>
      <c r="AR2">
        <v>183</v>
      </c>
      <c r="AS2">
        <v>169</v>
      </c>
      <c r="AT2">
        <v>175</v>
      </c>
      <c r="AU2">
        <v>183</v>
      </c>
      <c r="AV2">
        <v>164</v>
      </c>
      <c r="AW2">
        <v>157</v>
      </c>
      <c r="AX2">
        <v>176</v>
      </c>
      <c r="AY2">
        <v>125</v>
      </c>
      <c r="AZ2">
        <v>152</v>
      </c>
      <c r="BA2">
        <v>211</v>
      </c>
      <c r="BB2">
        <v>120</v>
      </c>
      <c r="BG2">
        <v>226</v>
      </c>
      <c r="BH2">
        <v>166</v>
      </c>
      <c r="BI2">
        <v>203</v>
      </c>
      <c r="BJ2">
        <v>181</v>
      </c>
      <c r="BK2">
        <v>193</v>
      </c>
      <c r="BL2">
        <v>165</v>
      </c>
      <c r="BM2">
        <v>194</v>
      </c>
      <c r="BN2">
        <v>190</v>
      </c>
      <c r="BO2">
        <v>176</v>
      </c>
      <c r="BP2">
        <v>133</v>
      </c>
      <c r="BQ2">
        <v>201</v>
      </c>
      <c r="BR2">
        <v>147</v>
      </c>
      <c r="BS2">
        <v>150</v>
      </c>
      <c r="BT2">
        <v>225</v>
      </c>
      <c r="BU2">
        <v>187</v>
      </c>
      <c r="BV2">
        <v>218</v>
      </c>
      <c r="BW2">
        <v>161</v>
      </c>
      <c r="BX2">
        <v>187</v>
      </c>
      <c r="BY2">
        <v>209</v>
      </c>
      <c r="BZ2">
        <v>182</v>
      </c>
      <c r="CA2">
        <v>165</v>
      </c>
      <c r="CB2">
        <v>171</v>
      </c>
      <c r="CC2">
        <v>212</v>
      </c>
      <c r="CD2">
        <v>161</v>
      </c>
      <c r="CE2">
        <v>1958</v>
      </c>
      <c r="CF2">
        <f>SUM(W2:CE2)</f>
        <v>11865</v>
      </c>
      <c r="CG2">
        <f>SUM(W2:Z2)</f>
        <v>645</v>
      </c>
      <c r="CH2">
        <f>SUM(AA2:AD2)</f>
        <v>752</v>
      </c>
      <c r="CI2">
        <f>SUM(AE2:AH2)</f>
        <v>687</v>
      </c>
      <c r="CJ2">
        <f>SUM(AI2:AL2)</f>
        <v>798</v>
      </c>
      <c r="CK2">
        <f>SUM(AM2:AP2)</f>
        <v>641</v>
      </c>
      <c r="CL2">
        <f>SUM(AQ2:AT2)</f>
        <v>693</v>
      </c>
      <c r="CM2">
        <f>SUM(AU2:AX2)</f>
        <v>680</v>
      </c>
      <c r="CN2">
        <f>SUM(AY2:BB2)</f>
        <v>608</v>
      </c>
      <c r="CO2">
        <f>SUM(BC2:BF2)</f>
        <v>0</v>
      </c>
      <c r="CP2">
        <f>SUM(BG2:BJ2)</f>
        <v>776</v>
      </c>
      <c r="CQ2">
        <f>SUM(BK2:BN2)</f>
        <v>742</v>
      </c>
      <c r="CR2">
        <f>SUM(BO2:BR2)</f>
        <v>657</v>
      </c>
      <c r="CS2">
        <f>SUM(BS2:BV2)</f>
        <v>780</v>
      </c>
      <c r="CT2">
        <f>SUM(BW2:BZ2)</f>
        <v>739</v>
      </c>
      <c r="CU2">
        <f>SUM(CA2:CD2)</f>
        <v>709</v>
      </c>
    </row>
    <row r="3" spans="1:99" ht="14.25">
      <c r="A3" t="s">
        <v>27</v>
      </c>
      <c r="B3">
        <v>2</v>
      </c>
      <c r="C3">
        <v>2</v>
      </c>
      <c r="D3">
        <f>C3-B3</f>
        <v>0</v>
      </c>
      <c r="E3" t="s">
        <v>38</v>
      </c>
      <c r="F3" s="1">
        <f>SUM(W3:CE3)/G3</f>
        <v>176.3375</v>
      </c>
      <c r="G3">
        <f>COUNT(W3:CD3)+24</f>
        <v>80</v>
      </c>
      <c r="H3">
        <v>245</v>
      </c>
      <c r="I3">
        <v>244</v>
      </c>
      <c r="J3">
        <v>245</v>
      </c>
      <c r="K3">
        <v>256</v>
      </c>
      <c r="L3">
        <v>258</v>
      </c>
      <c r="M3">
        <v>213</v>
      </c>
      <c r="N3">
        <f>MAX(W3:CD3)</f>
        <v>235</v>
      </c>
      <c r="O3">
        <f>MAX(H3:N3)</f>
        <v>258</v>
      </c>
      <c r="P3">
        <v>797</v>
      </c>
      <c r="Q3">
        <v>791</v>
      </c>
      <c r="R3">
        <v>880</v>
      </c>
      <c r="S3">
        <v>840</v>
      </c>
      <c r="T3">
        <v>758</v>
      </c>
      <c r="U3">
        <f>MAX(CG3:CU3)</f>
        <v>783</v>
      </c>
      <c r="V3">
        <f>MAX(P3:U3)</f>
        <v>880</v>
      </c>
      <c r="W3">
        <v>162</v>
      </c>
      <c r="X3">
        <v>174</v>
      </c>
      <c r="Y3">
        <v>189</v>
      </c>
      <c r="Z3">
        <v>154</v>
      </c>
      <c r="AA3">
        <v>194</v>
      </c>
      <c r="AB3">
        <v>179</v>
      </c>
      <c r="AC3">
        <v>164</v>
      </c>
      <c r="AD3">
        <v>148</v>
      </c>
      <c r="AE3">
        <v>212</v>
      </c>
      <c r="AF3">
        <v>147</v>
      </c>
      <c r="AG3">
        <v>202</v>
      </c>
      <c r="AH3">
        <v>188</v>
      </c>
      <c r="AM3">
        <v>156</v>
      </c>
      <c r="AN3">
        <v>218</v>
      </c>
      <c r="AO3">
        <v>134</v>
      </c>
      <c r="AP3">
        <v>191</v>
      </c>
      <c r="AQ3">
        <v>207</v>
      </c>
      <c r="AR3">
        <v>131</v>
      </c>
      <c r="AS3">
        <v>187</v>
      </c>
      <c r="AT3">
        <v>179</v>
      </c>
      <c r="AU3">
        <v>189</v>
      </c>
      <c r="AV3">
        <v>235</v>
      </c>
      <c r="AW3">
        <v>188</v>
      </c>
      <c r="AX3">
        <v>171</v>
      </c>
      <c r="AY3">
        <v>156</v>
      </c>
      <c r="AZ3">
        <v>130</v>
      </c>
      <c r="BA3">
        <v>153</v>
      </c>
      <c r="BB3">
        <v>190</v>
      </c>
      <c r="BC3">
        <v>166</v>
      </c>
      <c r="BD3">
        <v>164</v>
      </c>
      <c r="BE3">
        <v>225</v>
      </c>
      <c r="BF3">
        <v>199</v>
      </c>
      <c r="BG3">
        <v>178</v>
      </c>
      <c r="BH3">
        <v>188</v>
      </c>
      <c r="BI3">
        <v>221</v>
      </c>
      <c r="BJ3">
        <v>163</v>
      </c>
      <c r="BK3">
        <v>163</v>
      </c>
      <c r="BL3">
        <v>137</v>
      </c>
      <c r="BM3">
        <v>173</v>
      </c>
      <c r="BN3">
        <v>195</v>
      </c>
      <c r="BO3">
        <v>202</v>
      </c>
      <c r="BP3">
        <v>187</v>
      </c>
      <c r="BQ3">
        <v>190</v>
      </c>
      <c r="BR3">
        <v>186</v>
      </c>
      <c r="BS3">
        <v>181</v>
      </c>
      <c r="BT3">
        <v>203</v>
      </c>
      <c r="BU3">
        <v>168</v>
      </c>
      <c r="BV3">
        <v>173</v>
      </c>
      <c r="BW3">
        <v>149</v>
      </c>
      <c r="BX3">
        <v>211</v>
      </c>
      <c r="BY3">
        <v>160</v>
      </c>
      <c r="BZ3">
        <v>172</v>
      </c>
      <c r="CA3">
        <v>198</v>
      </c>
      <c r="CB3">
        <v>141</v>
      </c>
      <c r="CC3">
        <v>201</v>
      </c>
      <c r="CD3">
        <v>183</v>
      </c>
      <c r="CE3">
        <v>4102</v>
      </c>
      <c r="CF3">
        <f>SUM(W3:CE3)</f>
        <v>14107</v>
      </c>
      <c r="CG3">
        <f>SUM(W3:Z3)</f>
        <v>679</v>
      </c>
      <c r="CH3">
        <f>SUM(AA3:AD3)</f>
        <v>685</v>
      </c>
      <c r="CI3">
        <f>SUM(AE3:AH3)</f>
        <v>749</v>
      </c>
      <c r="CJ3">
        <f>SUM(AI3:AL3)</f>
        <v>0</v>
      </c>
      <c r="CK3">
        <f>SUM(AM3:AP3)</f>
        <v>699</v>
      </c>
      <c r="CL3">
        <f>SUM(AQ3:AT3)</f>
        <v>704</v>
      </c>
      <c r="CM3">
        <f>SUM(AU3:AX3)</f>
        <v>783</v>
      </c>
      <c r="CN3">
        <f>SUM(AY3:BB3)</f>
        <v>629</v>
      </c>
      <c r="CO3">
        <f>SUM(BC3:BF3)</f>
        <v>754</v>
      </c>
      <c r="CP3">
        <f>SUM(BG3:BJ3)</f>
        <v>750</v>
      </c>
      <c r="CQ3">
        <f>SUM(BK3:BN3)</f>
        <v>668</v>
      </c>
      <c r="CR3">
        <f>SUM(BO3:BR3)</f>
        <v>765</v>
      </c>
      <c r="CS3">
        <f>SUM(BS3:BV3)</f>
        <v>725</v>
      </c>
      <c r="CT3">
        <f>SUM(BW3:BZ3)</f>
        <v>692</v>
      </c>
      <c r="CU3">
        <f>SUM(CA3:CD3)</f>
        <v>723</v>
      </c>
    </row>
    <row r="4" spans="1:99" ht="14.25">
      <c r="A4" t="s">
        <v>20</v>
      </c>
      <c r="B4">
        <v>3</v>
      </c>
      <c r="C4">
        <v>3</v>
      </c>
      <c r="D4">
        <f>C4-B4</f>
        <v>0</v>
      </c>
      <c r="E4" t="s">
        <v>41</v>
      </c>
      <c r="F4" s="1">
        <f>SUM(W4:CE4)/G4</f>
        <v>166.41666666666666</v>
      </c>
      <c r="G4">
        <f>COUNT(W4:CD4)+24</f>
        <v>84</v>
      </c>
      <c r="H4">
        <v>0</v>
      </c>
      <c r="I4">
        <v>0</v>
      </c>
      <c r="J4">
        <v>0</v>
      </c>
      <c r="K4">
        <v>199</v>
      </c>
      <c r="L4">
        <v>214</v>
      </c>
      <c r="M4">
        <v>213</v>
      </c>
      <c r="N4">
        <f>MAX(W4:CD4)</f>
        <v>255</v>
      </c>
      <c r="O4">
        <f>MAX(H4:N4)</f>
        <v>255</v>
      </c>
      <c r="P4">
        <v>0</v>
      </c>
      <c r="Q4">
        <v>0</v>
      </c>
      <c r="R4">
        <v>714</v>
      </c>
      <c r="S4">
        <v>680</v>
      </c>
      <c r="T4">
        <v>705</v>
      </c>
      <c r="U4">
        <f>MAX(CG4:CU4)</f>
        <v>813</v>
      </c>
      <c r="V4">
        <f>MAX(P4:U4)</f>
        <v>813</v>
      </c>
      <c r="W4">
        <v>151</v>
      </c>
      <c r="X4">
        <v>143</v>
      </c>
      <c r="Y4">
        <v>175</v>
      </c>
      <c r="Z4">
        <v>158</v>
      </c>
      <c r="AA4">
        <v>142</v>
      </c>
      <c r="AB4">
        <v>142</v>
      </c>
      <c r="AC4">
        <v>160</v>
      </c>
      <c r="AD4">
        <v>148</v>
      </c>
      <c r="AE4">
        <v>161</v>
      </c>
      <c r="AF4">
        <v>187</v>
      </c>
      <c r="AG4">
        <v>180</v>
      </c>
      <c r="AH4">
        <v>171</v>
      </c>
      <c r="AI4">
        <v>129</v>
      </c>
      <c r="AJ4">
        <v>195</v>
      </c>
      <c r="AK4">
        <v>184</v>
      </c>
      <c r="AL4">
        <v>184</v>
      </c>
      <c r="AM4">
        <v>170</v>
      </c>
      <c r="AN4">
        <v>168</v>
      </c>
      <c r="AO4">
        <v>204</v>
      </c>
      <c r="AP4">
        <v>168</v>
      </c>
      <c r="AQ4">
        <v>192</v>
      </c>
      <c r="AR4">
        <v>194</v>
      </c>
      <c r="AS4">
        <v>172</v>
      </c>
      <c r="AT4">
        <v>158</v>
      </c>
      <c r="AU4">
        <v>189</v>
      </c>
      <c r="AV4">
        <v>145</v>
      </c>
      <c r="AW4">
        <v>138</v>
      </c>
      <c r="AX4">
        <v>222</v>
      </c>
      <c r="AY4">
        <v>166</v>
      </c>
      <c r="AZ4">
        <v>132</v>
      </c>
      <c r="BA4">
        <v>169</v>
      </c>
      <c r="BB4">
        <v>163</v>
      </c>
      <c r="BC4">
        <v>184</v>
      </c>
      <c r="BD4">
        <v>181</v>
      </c>
      <c r="BE4">
        <v>203</v>
      </c>
      <c r="BF4">
        <v>145</v>
      </c>
      <c r="BG4">
        <v>148</v>
      </c>
      <c r="BH4">
        <v>187</v>
      </c>
      <c r="BI4">
        <v>255</v>
      </c>
      <c r="BJ4">
        <v>223</v>
      </c>
      <c r="BK4">
        <v>157</v>
      </c>
      <c r="BL4">
        <v>125</v>
      </c>
      <c r="BM4">
        <v>145</v>
      </c>
      <c r="BN4">
        <v>180</v>
      </c>
      <c r="BO4">
        <v>156</v>
      </c>
      <c r="BP4">
        <v>181</v>
      </c>
      <c r="BQ4">
        <v>188</v>
      </c>
      <c r="BR4">
        <v>147</v>
      </c>
      <c r="BS4">
        <v>138</v>
      </c>
      <c r="BT4">
        <v>159</v>
      </c>
      <c r="BU4">
        <v>171</v>
      </c>
      <c r="BV4">
        <v>149</v>
      </c>
      <c r="BW4">
        <v>178</v>
      </c>
      <c r="BX4">
        <v>147</v>
      </c>
      <c r="BY4">
        <v>137</v>
      </c>
      <c r="BZ4">
        <v>184</v>
      </c>
      <c r="CA4">
        <v>189</v>
      </c>
      <c r="CB4">
        <v>154</v>
      </c>
      <c r="CC4">
        <v>163</v>
      </c>
      <c r="CD4">
        <v>178</v>
      </c>
      <c r="CE4">
        <v>3867</v>
      </c>
      <c r="CF4">
        <f>SUM(W4:CE4)</f>
        <v>13979</v>
      </c>
      <c r="CG4">
        <f>SUM(W4:Z4)</f>
        <v>627</v>
      </c>
      <c r="CH4">
        <f>SUM(AA4:AD4)</f>
        <v>592</v>
      </c>
      <c r="CI4">
        <f>SUM(AE4:AH4)</f>
        <v>699</v>
      </c>
      <c r="CJ4">
        <f>SUM(AI4:AL4)</f>
        <v>692</v>
      </c>
      <c r="CK4">
        <f>SUM(AM4:AP4)</f>
        <v>710</v>
      </c>
      <c r="CL4">
        <f>SUM(AQ4:AT4)</f>
        <v>716</v>
      </c>
      <c r="CM4">
        <f>SUM(AU4:AX4)</f>
        <v>694</v>
      </c>
      <c r="CN4">
        <f>SUM(AY4:BB4)</f>
        <v>630</v>
      </c>
      <c r="CO4">
        <f>SUM(BC4:BF4)</f>
        <v>713</v>
      </c>
      <c r="CP4">
        <f>SUM(BG4:BJ4)</f>
        <v>813</v>
      </c>
      <c r="CQ4">
        <f>SUM(BK4:BN4)</f>
        <v>607</v>
      </c>
      <c r="CR4">
        <f>SUM(BO4:BR4)</f>
        <v>672</v>
      </c>
      <c r="CS4">
        <f>SUM(BS4:BV4)</f>
        <v>617</v>
      </c>
      <c r="CT4">
        <f>SUM(BW4:BZ4)</f>
        <v>646</v>
      </c>
      <c r="CU4">
        <f>SUM(CA4:CD4)</f>
        <v>684</v>
      </c>
    </row>
    <row r="5" spans="1:99" ht="14.25">
      <c r="A5" t="s">
        <v>13</v>
      </c>
      <c r="B5">
        <v>4</v>
      </c>
      <c r="C5">
        <v>5</v>
      </c>
      <c r="D5">
        <f>C5-B5</f>
        <v>1</v>
      </c>
      <c r="E5" t="s">
        <v>30</v>
      </c>
      <c r="F5" s="1">
        <f>SUM(W5:CE5)/G5</f>
        <v>160.6875</v>
      </c>
      <c r="G5">
        <f>COUNT(W5:CD5)+4</f>
        <v>16</v>
      </c>
      <c r="H5">
        <v>0</v>
      </c>
      <c r="I5">
        <v>203</v>
      </c>
      <c r="J5">
        <v>236</v>
      </c>
      <c r="K5">
        <v>211</v>
      </c>
      <c r="L5">
        <v>225</v>
      </c>
      <c r="M5">
        <v>149</v>
      </c>
      <c r="N5">
        <f>MAX(W5:CD5)</f>
        <v>202</v>
      </c>
      <c r="O5">
        <f>MAX(H5:N5)</f>
        <v>236</v>
      </c>
      <c r="P5">
        <v>674</v>
      </c>
      <c r="Q5">
        <v>833</v>
      </c>
      <c r="R5">
        <v>705</v>
      </c>
      <c r="S5">
        <v>736</v>
      </c>
      <c r="T5">
        <v>565</v>
      </c>
      <c r="U5">
        <f>MAX(CG5:CU5)</f>
        <v>729</v>
      </c>
      <c r="V5">
        <f>MAX(P5:U5)</f>
        <v>833</v>
      </c>
      <c r="BS5">
        <v>201</v>
      </c>
      <c r="BT5">
        <v>202</v>
      </c>
      <c r="BU5">
        <v>148</v>
      </c>
      <c r="BV5">
        <v>178</v>
      </c>
      <c r="BW5">
        <v>155</v>
      </c>
      <c r="BX5">
        <v>140</v>
      </c>
      <c r="BY5">
        <v>167</v>
      </c>
      <c r="BZ5">
        <v>155</v>
      </c>
      <c r="CA5">
        <v>179</v>
      </c>
      <c r="CB5">
        <v>155</v>
      </c>
      <c r="CC5">
        <v>158</v>
      </c>
      <c r="CD5">
        <v>168</v>
      </c>
      <c r="CE5">
        <v>565</v>
      </c>
      <c r="CF5">
        <f>SUM(W5:CE5)</f>
        <v>2571</v>
      </c>
      <c r="CG5">
        <f>SUM(W5:Z5)</f>
        <v>0</v>
      </c>
      <c r="CH5">
        <f>SUM(AA5:AD5)</f>
        <v>0</v>
      </c>
      <c r="CI5">
        <f>SUM(AE5:AH5)</f>
        <v>0</v>
      </c>
      <c r="CJ5">
        <f>SUM(AI5:AL5)</f>
        <v>0</v>
      </c>
      <c r="CK5">
        <f>SUM(AM5:AP5)</f>
        <v>0</v>
      </c>
      <c r="CL5">
        <f>SUM(AQ5:AT5)</f>
        <v>0</v>
      </c>
      <c r="CM5">
        <f>SUM(AU5:AX5)</f>
        <v>0</v>
      </c>
      <c r="CN5">
        <f>SUM(AY5:BB5)</f>
        <v>0</v>
      </c>
      <c r="CO5">
        <f>SUM(BC5:BF5)</f>
        <v>0</v>
      </c>
      <c r="CP5">
        <f>SUM(BG5:BJ5)</f>
        <v>0</v>
      </c>
      <c r="CQ5">
        <f>SUM(BK5:BN5)</f>
        <v>0</v>
      </c>
      <c r="CR5">
        <f>SUM(BO5:BR5)</f>
        <v>0</v>
      </c>
      <c r="CS5">
        <f>SUM(BS5:BV5)</f>
        <v>729</v>
      </c>
      <c r="CT5">
        <f>SUM(BW5:BZ5)</f>
        <v>617</v>
      </c>
      <c r="CU5">
        <f>SUM(CA5:CD5)</f>
        <v>660</v>
      </c>
    </row>
    <row r="6" spans="1:99" ht="14.25">
      <c r="A6" t="s">
        <v>45</v>
      </c>
      <c r="B6">
        <v>5</v>
      </c>
      <c r="C6">
        <v>4</v>
      </c>
      <c r="D6">
        <f>C6-B6</f>
        <v>-1</v>
      </c>
      <c r="E6" t="s">
        <v>48</v>
      </c>
      <c r="F6" s="1">
        <f>SUM(W6:CE6)/G6</f>
        <v>160.35802469135803</v>
      </c>
      <c r="G6">
        <f>COUNT(W6:CD6)+23</f>
        <v>81</v>
      </c>
      <c r="H6">
        <v>0</v>
      </c>
      <c r="I6">
        <v>0</v>
      </c>
      <c r="J6">
        <v>0</v>
      </c>
      <c r="K6">
        <v>0</v>
      </c>
      <c r="L6">
        <v>0</v>
      </c>
      <c r="M6">
        <v>204</v>
      </c>
      <c r="N6">
        <f>MAX(W6:CD6)</f>
        <v>224</v>
      </c>
      <c r="O6">
        <f>MAX(H6:N6)</f>
        <v>224</v>
      </c>
      <c r="P6">
        <v>0</v>
      </c>
      <c r="Q6">
        <v>0</v>
      </c>
      <c r="R6">
        <v>0</v>
      </c>
      <c r="S6">
        <v>0</v>
      </c>
      <c r="T6">
        <v>693</v>
      </c>
      <c r="U6">
        <f>MAX(CG6:CU6)</f>
        <v>732</v>
      </c>
      <c r="V6">
        <f>MAX(P6:U6)</f>
        <v>732</v>
      </c>
      <c r="W6">
        <v>142</v>
      </c>
      <c r="X6">
        <v>140</v>
      </c>
      <c r="Y6">
        <v>165</v>
      </c>
      <c r="Z6">
        <v>176</v>
      </c>
      <c r="AA6">
        <v>152</v>
      </c>
      <c r="AB6">
        <v>193</v>
      </c>
      <c r="AC6">
        <v>197</v>
      </c>
      <c r="AD6">
        <v>134</v>
      </c>
      <c r="AE6">
        <v>215</v>
      </c>
      <c r="AF6">
        <v>157</v>
      </c>
      <c r="AH6">
        <v>168</v>
      </c>
      <c r="AI6">
        <v>121</v>
      </c>
      <c r="AJ6">
        <v>162</v>
      </c>
      <c r="AK6">
        <v>175</v>
      </c>
      <c r="AL6">
        <v>153</v>
      </c>
      <c r="AM6">
        <v>153</v>
      </c>
      <c r="AN6">
        <v>124</v>
      </c>
      <c r="AP6">
        <v>155</v>
      </c>
      <c r="AQ6">
        <v>158</v>
      </c>
      <c r="AR6">
        <v>164</v>
      </c>
      <c r="AS6">
        <v>149</v>
      </c>
      <c r="AT6">
        <v>158</v>
      </c>
      <c r="AU6">
        <v>191</v>
      </c>
      <c r="AV6">
        <v>153</v>
      </c>
      <c r="AW6">
        <v>132</v>
      </c>
      <c r="AX6">
        <v>167</v>
      </c>
      <c r="AY6">
        <v>138</v>
      </c>
      <c r="AZ6">
        <v>133</v>
      </c>
      <c r="BA6">
        <v>167</v>
      </c>
      <c r="BB6">
        <v>104</v>
      </c>
      <c r="BC6">
        <v>158</v>
      </c>
      <c r="BD6">
        <v>141</v>
      </c>
      <c r="BE6">
        <v>189</v>
      </c>
      <c r="BF6">
        <v>180</v>
      </c>
      <c r="BG6">
        <v>129</v>
      </c>
      <c r="BH6">
        <v>160</v>
      </c>
      <c r="BI6">
        <v>206</v>
      </c>
      <c r="BJ6">
        <v>188</v>
      </c>
      <c r="BK6">
        <v>181</v>
      </c>
      <c r="BL6">
        <v>143</v>
      </c>
      <c r="BM6">
        <v>140</v>
      </c>
      <c r="BN6">
        <v>154</v>
      </c>
      <c r="BO6">
        <v>124</v>
      </c>
      <c r="BP6">
        <v>224</v>
      </c>
      <c r="BQ6">
        <v>152</v>
      </c>
      <c r="BR6">
        <v>191</v>
      </c>
      <c r="BS6">
        <v>157</v>
      </c>
      <c r="BT6">
        <v>181</v>
      </c>
      <c r="BU6">
        <v>181</v>
      </c>
      <c r="BV6">
        <v>213</v>
      </c>
      <c r="BW6">
        <v>128</v>
      </c>
      <c r="BX6">
        <v>170</v>
      </c>
      <c r="BY6">
        <v>163</v>
      </c>
      <c r="BZ6">
        <v>215</v>
      </c>
      <c r="CA6">
        <v>145</v>
      </c>
      <c r="CB6">
        <v>150</v>
      </c>
      <c r="CC6">
        <v>174</v>
      </c>
      <c r="CD6">
        <v>157</v>
      </c>
      <c r="CE6">
        <v>3599</v>
      </c>
      <c r="CF6">
        <f>SUM(W6:CE6)</f>
        <v>12989</v>
      </c>
      <c r="CG6">
        <f>SUM(W6:Z6)</f>
        <v>623</v>
      </c>
      <c r="CH6">
        <f>SUM(AA6:AD6)</f>
        <v>676</v>
      </c>
      <c r="CI6">
        <f>SUM(AE6:AH6)</f>
        <v>540</v>
      </c>
      <c r="CJ6">
        <f>SUM(AI6:AL6)</f>
        <v>611</v>
      </c>
      <c r="CK6">
        <f>SUM(AM6:AP6)</f>
        <v>432</v>
      </c>
      <c r="CL6">
        <f>SUM(AQ6:AT6)</f>
        <v>629</v>
      </c>
      <c r="CM6">
        <f>SUM(AU6:AX6)</f>
        <v>643</v>
      </c>
      <c r="CN6">
        <f>SUM(AY6:BB6)</f>
        <v>542</v>
      </c>
      <c r="CO6">
        <f>SUM(BC6:BF6)</f>
        <v>668</v>
      </c>
      <c r="CP6">
        <f>SUM(BG6:BJ6)</f>
        <v>683</v>
      </c>
      <c r="CQ6">
        <f>SUM(BK6:BN6)</f>
        <v>618</v>
      </c>
      <c r="CR6">
        <f>SUM(BO6:BR6)</f>
        <v>691</v>
      </c>
      <c r="CS6">
        <f>SUM(BS6:BV6)</f>
        <v>732</v>
      </c>
      <c r="CT6">
        <f>SUM(BW6:BZ6)</f>
        <v>676</v>
      </c>
      <c r="CU6">
        <f>SUM(CA6:CD6)</f>
        <v>626</v>
      </c>
    </row>
    <row r="7" spans="1:99" ht="14.25">
      <c r="A7" t="s">
        <v>13</v>
      </c>
      <c r="B7">
        <v>6</v>
      </c>
      <c r="C7">
        <v>6</v>
      </c>
      <c r="D7">
        <f>C7-B7</f>
        <v>0</v>
      </c>
      <c r="E7" t="s">
        <v>29</v>
      </c>
      <c r="F7" s="1">
        <f>SUM(W7:CE7)/G7</f>
        <v>156.3</v>
      </c>
      <c r="G7">
        <f>COUNT(W7:CD7)+10</f>
        <v>10</v>
      </c>
      <c r="H7">
        <v>242</v>
      </c>
      <c r="I7">
        <v>208</v>
      </c>
      <c r="J7">
        <v>224</v>
      </c>
      <c r="K7">
        <v>238</v>
      </c>
      <c r="L7">
        <v>224</v>
      </c>
      <c r="M7">
        <v>184</v>
      </c>
      <c r="N7">
        <f>MAX(W7:CD7)</f>
        <v>0</v>
      </c>
      <c r="O7">
        <f>MAX(H7:N7)</f>
        <v>242</v>
      </c>
      <c r="P7">
        <v>777</v>
      </c>
      <c r="Q7">
        <v>659</v>
      </c>
      <c r="R7">
        <v>763</v>
      </c>
      <c r="S7">
        <v>758</v>
      </c>
      <c r="T7">
        <v>699</v>
      </c>
      <c r="U7">
        <f>MAX(CG7:CU7)</f>
        <v>0</v>
      </c>
      <c r="V7">
        <f>MAX(P7:U7)</f>
        <v>777</v>
      </c>
      <c r="CE7">
        <v>1563</v>
      </c>
      <c r="CF7">
        <f>SUM(W7:CE7)</f>
        <v>1563</v>
      </c>
      <c r="CG7">
        <f>SUM(W7:Z7)</f>
        <v>0</v>
      </c>
      <c r="CH7">
        <f>SUM(AA7:AD7)</f>
        <v>0</v>
      </c>
      <c r="CI7">
        <f>SUM(AE7:AH7)</f>
        <v>0</v>
      </c>
      <c r="CJ7">
        <f>SUM(AI7:AL7)</f>
        <v>0</v>
      </c>
      <c r="CK7">
        <f>SUM(AM7:AP7)</f>
        <v>0</v>
      </c>
      <c r="CL7">
        <f>SUM(AQ7:AT7)</f>
        <v>0</v>
      </c>
      <c r="CM7">
        <f>SUM(AU7:AX7)</f>
        <v>0</v>
      </c>
      <c r="CN7">
        <f>SUM(AY7:BB7)</f>
        <v>0</v>
      </c>
      <c r="CO7">
        <f>SUM(BC7:BF7)</f>
        <v>0</v>
      </c>
      <c r="CP7">
        <f>SUM(BG7:BJ7)</f>
        <v>0</v>
      </c>
      <c r="CQ7">
        <f>SUM(BK7:BN7)</f>
        <v>0</v>
      </c>
      <c r="CR7">
        <f>SUM(BO7:BR7)</f>
        <v>0</v>
      </c>
      <c r="CS7">
        <f>SUM(BS7:BV7)</f>
        <v>0</v>
      </c>
      <c r="CT7">
        <f>SUM(BW7:BZ7)</f>
        <v>0</v>
      </c>
      <c r="CU7">
        <f>SUM(CA7:CD7)</f>
        <v>0</v>
      </c>
    </row>
    <row r="8" spans="1:99" ht="14.25">
      <c r="A8" t="s">
        <v>27</v>
      </c>
      <c r="B8">
        <v>7</v>
      </c>
      <c r="C8">
        <v>7</v>
      </c>
      <c r="D8">
        <f>C8-B8</f>
        <v>0</v>
      </c>
      <c r="E8" t="s">
        <v>28</v>
      </c>
      <c r="F8" s="1">
        <f>SUM(W8:CE8)/G8</f>
        <v>155.8181818181818</v>
      </c>
      <c r="G8">
        <f>COUNT(W8:CD8)+28</f>
        <v>88</v>
      </c>
      <c r="H8">
        <v>211</v>
      </c>
      <c r="I8">
        <v>225</v>
      </c>
      <c r="J8">
        <v>206</v>
      </c>
      <c r="K8">
        <v>224</v>
      </c>
      <c r="L8">
        <v>214</v>
      </c>
      <c r="M8">
        <v>199</v>
      </c>
      <c r="N8">
        <f>MAX(W8:CD8)</f>
        <v>208</v>
      </c>
      <c r="O8">
        <f>MAX(H8:N8)</f>
        <v>225</v>
      </c>
      <c r="P8">
        <v>753</v>
      </c>
      <c r="Q8">
        <v>670</v>
      </c>
      <c r="R8">
        <v>708</v>
      </c>
      <c r="S8">
        <v>786</v>
      </c>
      <c r="T8">
        <v>665</v>
      </c>
      <c r="U8">
        <f>MAX(CG8:CU8)</f>
        <v>735</v>
      </c>
      <c r="V8">
        <f>MAX(P8:U8)</f>
        <v>786</v>
      </c>
      <c r="W8">
        <v>145</v>
      </c>
      <c r="X8">
        <v>160</v>
      </c>
      <c r="Y8">
        <v>141</v>
      </c>
      <c r="Z8">
        <v>103</v>
      </c>
      <c r="AA8">
        <v>164</v>
      </c>
      <c r="AB8">
        <v>163</v>
      </c>
      <c r="AC8">
        <v>205</v>
      </c>
      <c r="AD8">
        <v>140</v>
      </c>
      <c r="AE8">
        <v>180</v>
      </c>
      <c r="AF8">
        <v>180</v>
      </c>
      <c r="AG8">
        <v>176</v>
      </c>
      <c r="AH8">
        <v>199</v>
      </c>
      <c r="AI8">
        <v>122</v>
      </c>
      <c r="AJ8">
        <v>111</v>
      </c>
      <c r="AK8">
        <v>145</v>
      </c>
      <c r="AL8">
        <v>123</v>
      </c>
      <c r="AM8">
        <v>178</v>
      </c>
      <c r="AN8">
        <v>135</v>
      </c>
      <c r="AO8">
        <v>136</v>
      </c>
      <c r="AP8">
        <v>176</v>
      </c>
      <c r="AQ8">
        <v>165</v>
      </c>
      <c r="AR8">
        <v>177</v>
      </c>
      <c r="AS8">
        <v>129</v>
      </c>
      <c r="AT8">
        <v>181</v>
      </c>
      <c r="AU8">
        <v>125</v>
      </c>
      <c r="AV8">
        <v>125</v>
      </c>
      <c r="AW8">
        <v>149</v>
      </c>
      <c r="AX8">
        <v>162</v>
      </c>
      <c r="AY8">
        <v>193</v>
      </c>
      <c r="AZ8">
        <v>150</v>
      </c>
      <c r="BA8">
        <v>188</v>
      </c>
      <c r="BB8">
        <v>135</v>
      </c>
      <c r="BC8">
        <v>138</v>
      </c>
      <c r="BD8">
        <v>208</v>
      </c>
      <c r="BE8">
        <v>187</v>
      </c>
      <c r="BF8">
        <v>151</v>
      </c>
      <c r="BG8">
        <v>144</v>
      </c>
      <c r="BH8">
        <v>125</v>
      </c>
      <c r="BI8">
        <v>177</v>
      </c>
      <c r="BJ8">
        <v>206</v>
      </c>
      <c r="BK8">
        <v>138</v>
      </c>
      <c r="BL8">
        <v>170</v>
      </c>
      <c r="BM8">
        <v>163</v>
      </c>
      <c r="BN8">
        <v>140</v>
      </c>
      <c r="BO8">
        <v>183</v>
      </c>
      <c r="BP8">
        <v>144</v>
      </c>
      <c r="BQ8">
        <v>181</v>
      </c>
      <c r="BR8">
        <v>160</v>
      </c>
      <c r="BS8">
        <v>124</v>
      </c>
      <c r="BT8">
        <v>171</v>
      </c>
      <c r="BU8">
        <v>162</v>
      </c>
      <c r="BV8">
        <v>125</v>
      </c>
      <c r="BW8">
        <v>189</v>
      </c>
      <c r="BX8">
        <v>169</v>
      </c>
      <c r="BY8">
        <v>145</v>
      </c>
      <c r="BZ8">
        <v>165</v>
      </c>
      <c r="CA8">
        <v>152</v>
      </c>
      <c r="CB8">
        <v>163</v>
      </c>
      <c r="CC8">
        <v>188</v>
      </c>
      <c r="CD8">
        <v>128</v>
      </c>
      <c r="CE8">
        <v>4255</v>
      </c>
      <c r="CF8">
        <f>SUM(W8:CE8)</f>
        <v>13712</v>
      </c>
      <c r="CG8">
        <f>SUM(W8:Z8)</f>
        <v>549</v>
      </c>
      <c r="CH8">
        <f>SUM(AA8:AD8)</f>
        <v>672</v>
      </c>
      <c r="CI8">
        <f>SUM(AE8:AH8)</f>
        <v>735</v>
      </c>
      <c r="CJ8">
        <f>SUM(AI8:AL8)</f>
        <v>501</v>
      </c>
      <c r="CK8">
        <f>SUM(AM8:AP8)</f>
        <v>625</v>
      </c>
      <c r="CL8">
        <f>SUM(AQ8:AT8)</f>
        <v>652</v>
      </c>
      <c r="CM8">
        <f>SUM(AU8:AX8)</f>
        <v>561</v>
      </c>
      <c r="CN8">
        <f>SUM(AY8:BB8)</f>
        <v>666</v>
      </c>
      <c r="CO8">
        <f>SUM(BC8:BF8)</f>
        <v>684</v>
      </c>
      <c r="CP8">
        <f>SUM(BG8:BJ8)</f>
        <v>652</v>
      </c>
      <c r="CQ8">
        <f>SUM(BK8:BN8)</f>
        <v>611</v>
      </c>
      <c r="CR8">
        <f>SUM(BO8:BR8)</f>
        <v>668</v>
      </c>
      <c r="CS8">
        <f>SUM(BS8:BV8)</f>
        <v>582</v>
      </c>
      <c r="CT8">
        <f>SUM(BW8:BZ8)</f>
        <v>668</v>
      </c>
      <c r="CU8">
        <f>SUM(CA8:CD8)</f>
        <v>631</v>
      </c>
    </row>
    <row r="9" spans="1:99" ht="14.25">
      <c r="A9" t="s">
        <v>46</v>
      </c>
      <c r="B9">
        <v>8</v>
      </c>
      <c r="C9">
        <v>8</v>
      </c>
      <c r="D9">
        <f>C9-B9</f>
        <v>0</v>
      </c>
      <c r="E9" t="s">
        <v>47</v>
      </c>
      <c r="F9" s="1">
        <f>SUM(W9:CE9)/G9</f>
        <v>155.28571428571428</v>
      </c>
      <c r="G9">
        <f>COUNT(W9:CD9)+28</f>
        <v>84</v>
      </c>
      <c r="H9">
        <v>0</v>
      </c>
      <c r="I9">
        <v>0</v>
      </c>
      <c r="J9">
        <v>200</v>
      </c>
      <c r="K9">
        <v>219</v>
      </c>
      <c r="L9">
        <v>247</v>
      </c>
      <c r="M9">
        <v>200</v>
      </c>
      <c r="N9">
        <f>MAX(W9:CD9)</f>
        <v>203</v>
      </c>
      <c r="O9">
        <f>MAX(H9:N9)</f>
        <v>247</v>
      </c>
      <c r="P9">
        <v>0</v>
      </c>
      <c r="Q9">
        <v>587</v>
      </c>
      <c r="R9">
        <v>685</v>
      </c>
      <c r="S9">
        <v>717</v>
      </c>
      <c r="T9">
        <v>722</v>
      </c>
      <c r="U9">
        <f>MAX(CG9:CU9)</f>
        <v>735</v>
      </c>
      <c r="V9">
        <f>MAX(P9:U9)</f>
        <v>735</v>
      </c>
      <c r="AA9">
        <v>115</v>
      </c>
      <c r="AB9">
        <v>109</v>
      </c>
      <c r="AC9">
        <v>168</v>
      </c>
      <c r="AD9">
        <v>185</v>
      </c>
      <c r="AE9">
        <v>194</v>
      </c>
      <c r="AF9">
        <v>166</v>
      </c>
      <c r="AG9">
        <v>172</v>
      </c>
      <c r="AH9">
        <v>203</v>
      </c>
      <c r="AI9">
        <v>158</v>
      </c>
      <c r="AJ9">
        <v>140</v>
      </c>
      <c r="AK9">
        <v>129</v>
      </c>
      <c r="AL9">
        <v>187</v>
      </c>
      <c r="AM9">
        <v>122</v>
      </c>
      <c r="AN9">
        <v>137</v>
      </c>
      <c r="AO9">
        <v>148</v>
      </c>
      <c r="AP9">
        <v>156</v>
      </c>
      <c r="AQ9">
        <v>172</v>
      </c>
      <c r="AR9">
        <v>179</v>
      </c>
      <c r="AS9">
        <v>182</v>
      </c>
      <c r="AT9">
        <v>180</v>
      </c>
      <c r="AU9">
        <v>146</v>
      </c>
      <c r="AV9">
        <v>186</v>
      </c>
      <c r="AW9">
        <v>157</v>
      </c>
      <c r="AX9">
        <v>180</v>
      </c>
      <c r="AY9">
        <v>143</v>
      </c>
      <c r="AZ9">
        <v>129</v>
      </c>
      <c r="BA9">
        <v>151</v>
      </c>
      <c r="BB9">
        <v>152</v>
      </c>
      <c r="BC9">
        <v>154</v>
      </c>
      <c r="BD9">
        <v>146</v>
      </c>
      <c r="BE9">
        <v>169</v>
      </c>
      <c r="BF9">
        <v>141</v>
      </c>
      <c r="BG9">
        <v>118</v>
      </c>
      <c r="BH9">
        <v>183</v>
      </c>
      <c r="BI9">
        <v>168</v>
      </c>
      <c r="BJ9">
        <v>158</v>
      </c>
      <c r="BK9">
        <v>170</v>
      </c>
      <c r="BL9">
        <v>134</v>
      </c>
      <c r="BM9">
        <v>192</v>
      </c>
      <c r="BN9">
        <v>126</v>
      </c>
      <c r="BO9">
        <v>141</v>
      </c>
      <c r="BP9">
        <v>154</v>
      </c>
      <c r="BQ9">
        <v>144</v>
      </c>
      <c r="BR9">
        <v>149</v>
      </c>
      <c r="BS9">
        <v>127</v>
      </c>
      <c r="BT9">
        <v>154</v>
      </c>
      <c r="BU9">
        <v>131</v>
      </c>
      <c r="BV9">
        <v>133</v>
      </c>
      <c r="BW9">
        <v>135</v>
      </c>
      <c r="BX9">
        <v>126</v>
      </c>
      <c r="BY9">
        <v>168</v>
      </c>
      <c r="BZ9">
        <v>158</v>
      </c>
      <c r="CA9">
        <v>139</v>
      </c>
      <c r="CB9">
        <v>105</v>
      </c>
      <c r="CC9">
        <v>191</v>
      </c>
      <c r="CD9">
        <v>168</v>
      </c>
      <c r="CE9">
        <v>4416</v>
      </c>
      <c r="CF9">
        <f>SUM(W9:CE9)</f>
        <v>13044</v>
      </c>
      <c r="CG9">
        <f>SUM(W9:Z9)</f>
        <v>0</v>
      </c>
      <c r="CH9">
        <f>SUM(AA9:AD9)</f>
        <v>577</v>
      </c>
      <c r="CI9">
        <f>SUM(AE9:AH9)</f>
        <v>735</v>
      </c>
      <c r="CJ9">
        <f>SUM(AI9:AL9)</f>
        <v>614</v>
      </c>
      <c r="CK9">
        <f>SUM(AM9:AP9)</f>
        <v>563</v>
      </c>
      <c r="CL9">
        <f>SUM(AQ9:AT9)</f>
        <v>713</v>
      </c>
      <c r="CM9">
        <f>SUM(AU9:AX9)</f>
        <v>669</v>
      </c>
      <c r="CN9">
        <f>SUM(AY9:BB9)</f>
        <v>575</v>
      </c>
      <c r="CO9">
        <f>SUM(BC9:BF9)</f>
        <v>610</v>
      </c>
      <c r="CP9">
        <f>SUM(BG9:BJ9)</f>
        <v>627</v>
      </c>
      <c r="CQ9">
        <f>SUM(BK9:BN9)</f>
        <v>622</v>
      </c>
      <c r="CR9">
        <f>SUM(BO9:BR9)</f>
        <v>588</v>
      </c>
      <c r="CS9">
        <f>SUM(BS9:BV9)</f>
        <v>545</v>
      </c>
      <c r="CT9">
        <f>SUM(BW9:BZ9)</f>
        <v>587</v>
      </c>
      <c r="CU9">
        <f>SUM(CA9:CD9)</f>
        <v>603</v>
      </c>
    </row>
    <row r="10" spans="1:99" ht="14.25">
      <c r="A10" t="s">
        <v>22</v>
      </c>
      <c r="B10">
        <v>9</v>
      </c>
      <c r="C10">
        <v>9</v>
      </c>
      <c r="D10">
        <f>C10-B10</f>
        <v>0</v>
      </c>
      <c r="E10" t="s">
        <v>43</v>
      </c>
      <c r="F10" s="1">
        <f>SUM(W10:CE10)/G10</f>
        <v>153.25</v>
      </c>
      <c r="G10">
        <f>COUNT(W10:CD10)+4</f>
        <v>4</v>
      </c>
      <c r="H10">
        <v>0</v>
      </c>
      <c r="I10">
        <v>0</v>
      </c>
      <c r="J10">
        <v>0</v>
      </c>
      <c r="K10">
        <v>0</v>
      </c>
      <c r="L10">
        <v>0</v>
      </c>
      <c r="M10">
        <v>160</v>
      </c>
      <c r="N10">
        <f>MAX(W10:CD10)</f>
        <v>0</v>
      </c>
      <c r="O10">
        <f>MAX(H10:N10)</f>
        <v>160</v>
      </c>
      <c r="P10">
        <v>0</v>
      </c>
      <c r="Q10">
        <v>0</v>
      </c>
      <c r="R10">
        <v>0</v>
      </c>
      <c r="S10">
        <v>0</v>
      </c>
      <c r="T10">
        <v>613</v>
      </c>
      <c r="U10">
        <f>MAX(CG10:CU10)</f>
        <v>0</v>
      </c>
      <c r="V10">
        <f>MAX(P10:U10)</f>
        <v>613</v>
      </c>
      <c r="CE10">
        <v>613</v>
      </c>
      <c r="CF10">
        <f>SUM(W10:CE10)</f>
        <v>613</v>
      </c>
      <c r="CG10">
        <f>SUM(W10:Z10)</f>
        <v>0</v>
      </c>
      <c r="CH10">
        <f>SUM(AA10:AD10)</f>
        <v>0</v>
      </c>
      <c r="CI10">
        <f>SUM(AE10:AH10)</f>
        <v>0</v>
      </c>
      <c r="CJ10">
        <f>SUM(AI10:AL10)</f>
        <v>0</v>
      </c>
      <c r="CK10">
        <f>SUM(AM10:AP10)</f>
        <v>0</v>
      </c>
      <c r="CL10">
        <f>SUM(AQ10:AT10)</f>
        <v>0</v>
      </c>
      <c r="CM10">
        <f>SUM(AU10:AX10)</f>
        <v>0</v>
      </c>
      <c r="CN10">
        <f>SUM(AY10:BB10)</f>
        <v>0</v>
      </c>
      <c r="CO10">
        <f>SUM(BC10:BF10)</f>
        <v>0</v>
      </c>
      <c r="CP10">
        <f>SUM(BG10:BJ10)</f>
        <v>0</v>
      </c>
      <c r="CQ10">
        <f>SUM(BK10:BN10)</f>
        <v>0</v>
      </c>
      <c r="CR10">
        <f>SUM(BO10:BR10)</f>
        <v>0</v>
      </c>
      <c r="CS10">
        <f>SUM(BS10:BV10)</f>
        <v>0</v>
      </c>
      <c r="CT10">
        <f>SUM(BW10:BZ10)</f>
        <v>0</v>
      </c>
      <c r="CU10">
        <f>SUM(CA10:CD10)</f>
        <v>0</v>
      </c>
    </row>
    <row r="11" spans="1:99" ht="14.25">
      <c r="A11" t="s">
        <v>22</v>
      </c>
      <c r="B11">
        <v>10</v>
      </c>
      <c r="C11">
        <v>10</v>
      </c>
      <c r="D11">
        <f>C11-B11</f>
        <v>0</v>
      </c>
      <c r="E11" t="s">
        <v>88</v>
      </c>
      <c r="F11" s="1">
        <f>SUM(W11:CE11)/G11</f>
        <v>151</v>
      </c>
      <c r="G11">
        <f>COUNT(W11:CD11)</f>
        <v>4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>MAX(W11:CD11)</f>
        <v>159</v>
      </c>
      <c r="O11">
        <f>MAX(H11:N11)</f>
        <v>159</v>
      </c>
      <c r="P11">
        <v>0</v>
      </c>
      <c r="Q11">
        <v>0</v>
      </c>
      <c r="R11">
        <v>0</v>
      </c>
      <c r="S11">
        <v>0</v>
      </c>
      <c r="T11">
        <v>0</v>
      </c>
      <c r="U11">
        <f>MAX(CG11:CU11)</f>
        <v>604</v>
      </c>
      <c r="V11">
        <f>MAX(P11:U11)</f>
        <v>604</v>
      </c>
      <c r="BW11">
        <v>159</v>
      </c>
      <c r="BX11">
        <v>137</v>
      </c>
      <c r="BY11">
        <v>152</v>
      </c>
      <c r="BZ11">
        <v>156</v>
      </c>
      <c r="CE11">
        <v>0</v>
      </c>
      <c r="CF11">
        <f>SUM(W11:CE11)</f>
        <v>604</v>
      </c>
      <c r="CG11">
        <f>SUM(W11:Z11)</f>
        <v>0</v>
      </c>
      <c r="CH11">
        <f>SUM(AA11:AD11)</f>
        <v>0</v>
      </c>
      <c r="CI11">
        <f>SUM(AE11:AH11)</f>
        <v>0</v>
      </c>
      <c r="CJ11">
        <f>SUM(AI11:AL11)</f>
        <v>0</v>
      </c>
      <c r="CK11">
        <f>SUM(AM11:AP11)</f>
        <v>0</v>
      </c>
      <c r="CL11">
        <f>SUM(AQ11:AT11)</f>
        <v>0</v>
      </c>
      <c r="CM11">
        <f>SUM(AU11:AX11)</f>
        <v>0</v>
      </c>
      <c r="CN11">
        <f>SUM(AY11:BB11)</f>
        <v>0</v>
      </c>
      <c r="CO11">
        <f>SUM(BC11:BF11)</f>
        <v>0</v>
      </c>
      <c r="CP11">
        <f>SUM(BG11:BJ11)</f>
        <v>0</v>
      </c>
      <c r="CQ11">
        <f>SUM(BK11:BN11)</f>
        <v>0</v>
      </c>
      <c r="CR11">
        <f>SUM(BO11:BR11)</f>
        <v>0</v>
      </c>
      <c r="CS11">
        <f>SUM(BS11:BV11)</f>
        <v>0</v>
      </c>
      <c r="CT11">
        <f>SUM(BW11:BZ11)</f>
        <v>604</v>
      </c>
      <c r="CU11">
        <f>SUM(CA11:CD11)</f>
        <v>0</v>
      </c>
    </row>
    <row r="12" spans="1:99" ht="14.25">
      <c r="A12" t="s">
        <v>13</v>
      </c>
      <c r="B12">
        <v>11</v>
      </c>
      <c r="C12">
        <v>11</v>
      </c>
      <c r="D12">
        <f>C12-B12</f>
        <v>0</v>
      </c>
      <c r="E12" t="s">
        <v>26</v>
      </c>
      <c r="F12" s="1">
        <f>SUM(W12:CE12)/G12</f>
        <v>150.16216216216216</v>
      </c>
      <c r="G12">
        <f>COUNT(W12:CD12)+26</f>
        <v>74</v>
      </c>
      <c r="H12">
        <v>205</v>
      </c>
      <c r="I12">
        <v>242</v>
      </c>
      <c r="J12">
        <v>203</v>
      </c>
      <c r="K12">
        <v>207</v>
      </c>
      <c r="L12">
        <v>214</v>
      </c>
      <c r="M12">
        <v>192</v>
      </c>
      <c r="N12">
        <f>MAX(W12:CD12)</f>
        <v>236</v>
      </c>
      <c r="O12">
        <f>MAX(H12:N12)</f>
        <v>242</v>
      </c>
      <c r="P12">
        <v>700</v>
      </c>
      <c r="Q12">
        <v>674</v>
      </c>
      <c r="R12">
        <v>690</v>
      </c>
      <c r="S12">
        <v>748</v>
      </c>
      <c r="T12">
        <v>628</v>
      </c>
      <c r="U12">
        <f>MAX(CG12:CU12)</f>
        <v>765</v>
      </c>
      <c r="V12">
        <f>MAX(P12:U12)</f>
        <v>765</v>
      </c>
      <c r="W12">
        <v>103</v>
      </c>
      <c r="X12">
        <v>147</v>
      </c>
      <c r="Y12">
        <v>94</v>
      </c>
      <c r="Z12">
        <v>119</v>
      </c>
      <c r="AA12">
        <v>201</v>
      </c>
      <c r="AB12">
        <v>114</v>
      </c>
      <c r="AC12">
        <v>110</v>
      </c>
      <c r="AD12">
        <v>128</v>
      </c>
      <c r="AE12">
        <v>174</v>
      </c>
      <c r="AF12">
        <v>133</v>
      </c>
      <c r="AG12">
        <v>135</v>
      </c>
      <c r="AH12">
        <v>163</v>
      </c>
      <c r="AI12">
        <v>182</v>
      </c>
      <c r="AJ12">
        <v>188</v>
      </c>
      <c r="AK12">
        <v>140</v>
      </c>
      <c r="AL12">
        <v>147</v>
      </c>
      <c r="AM12">
        <v>153</v>
      </c>
      <c r="AN12">
        <v>159</v>
      </c>
      <c r="AO12">
        <v>200</v>
      </c>
      <c r="AP12">
        <v>137</v>
      </c>
      <c r="AQ12">
        <v>158</v>
      </c>
      <c r="AR12">
        <v>158</v>
      </c>
      <c r="AS12">
        <v>159</v>
      </c>
      <c r="AT12">
        <v>174</v>
      </c>
      <c r="AU12">
        <v>166</v>
      </c>
      <c r="AV12">
        <v>182</v>
      </c>
      <c r="AW12">
        <v>181</v>
      </c>
      <c r="AX12">
        <v>236</v>
      </c>
      <c r="BC12">
        <v>171</v>
      </c>
      <c r="BD12">
        <v>117</v>
      </c>
      <c r="BE12">
        <v>168</v>
      </c>
      <c r="BF12">
        <v>162</v>
      </c>
      <c r="BG12">
        <v>123</v>
      </c>
      <c r="BH12">
        <v>200</v>
      </c>
      <c r="BI12">
        <v>113</v>
      </c>
      <c r="BJ12">
        <v>147</v>
      </c>
      <c r="BK12">
        <v>138</v>
      </c>
      <c r="BL12">
        <v>175</v>
      </c>
      <c r="BM12">
        <v>148</v>
      </c>
      <c r="BN12">
        <v>188</v>
      </c>
      <c r="BO12">
        <v>204</v>
      </c>
      <c r="BP12">
        <v>192</v>
      </c>
      <c r="BQ12">
        <v>141</v>
      </c>
      <c r="BR12">
        <v>129</v>
      </c>
      <c r="CA12">
        <v>178</v>
      </c>
      <c r="CB12">
        <v>170</v>
      </c>
      <c r="CC12">
        <v>153</v>
      </c>
      <c r="CD12">
        <v>110</v>
      </c>
      <c r="CE12">
        <v>3644</v>
      </c>
      <c r="CF12">
        <f>SUM(W12:CE12)</f>
        <v>11112</v>
      </c>
      <c r="CG12">
        <f>SUM(W12:Z12)</f>
        <v>463</v>
      </c>
      <c r="CH12">
        <f>SUM(AA12:AD12)</f>
        <v>553</v>
      </c>
      <c r="CI12">
        <f>SUM(AE12:AH12)</f>
        <v>605</v>
      </c>
      <c r="CJ12">
        <f>SUM(AI12:AL12)</f>
        <v>657</v>
      </c>
      <c r="CK12">
        <f>SUM(AM12:AP12)</f>
        <v>649</v>
      </c>
      <c r="CL12">
        <f>SUM(AQ12:AT12)</f>
        <v>649</v>
      </c>
      <c r="CM12">
        <f>SUM(AU12:AX12)</f>
        <v>765</v>
      </c>
      <c r="CN12">
        <f>SUM(AY12:BB12)</f>
        <v>0</v>
      </c>
      <c r="CO12">
        <f>SUM(BC12:BF12)</f>
        <v>618</v>
      </c>
      <c r="CP12">
        <f>SUM(BG12:BJ12)</f>
        <v>583</v>
      </c>
      <c r="CQ12">
        <f>SUM(BK12:BN12)</f>
        <v>649</v>
      </c>
      <c r="CR12">
        <f>SUM(BO12:BR12)</f>
        <v>666</v>
      </c>
      <c r="CS12">
        <f>SUM(BS12:BV12)</f>
        <v>0</v>
      </c>
      <c r="CT12">
        <f>SUM(BW12:BZ12)</f>
        <v>0</v>
      </c>
      <c r="CU12">
        <f>SUM(CA12:CD12)</f>
        <v>611</v>
      </c>
    </row>
    <row r="13" spans="1:99" ht="14.25">
      <c r="A13" t="s">
        <v>45</v>
      </c>
      <c r="B13">
        <v>12</v>
      </c>
      <c r="C13">
        <v>12</v>
      </c>
      <c r="D13">
        <f>C13-B13</f>
        <v>0</v>
      </c>
      <c r="E13" t="s">
        <v>49</v>
      </c>
      <c r="F13" s="1">
        <f>SUM(W13:CE13)/G13</f>
        <v>146.42105263157896</v>
      </c>
      <c r="G13">
        <f>COUNT(W13:CD13)+22</f>
        <v>76</v>
      </c>
      <c r="H13">
        <v>0</v>
      </c>
      <c r="I13">
        <v>97</v>
      </c>
      <c r="J13">
        <v>142</v>
      </c>
      <c r="K13">
        <v>181</v>
      </c>
      <c r="L13">
        <v>201</v>
      </c>
      <c r="M13">
        <v>201</v>
      </c>
      <c r="N13">
        <f>MAX(W13:CD13)</f>
        <v>212</v>
      </c>
      <c r="O13">
        <f>MAX(H13:N13)</f>
        <v>212</v>
      </c>
      <c r="P13">
        <v>170</v>
      </c>
      <c r="Q13">
        <v>468</v>
      </c>
      <c r="R13">
        <v>624</v>
      </c>
      <c r="S13">
        <v>676</v>
      </c>
      <c r="T13">
        <v>565</v>
      </c>
      <c r="U13">
        <f>MAX(CG13:CU13)</f>
        <v>673</v>
      </c>
      <c r="V13">
        <f>MAX(P13:U13)</f>
        <v>676</v>
      </c>
      <c r="W13">
        <v>136</v>
      </c>
      <c r="X13">
        <v>120</v>
      </c>
      <c r="Y13">
        <v>103</v>
      </c>
      <c r="Z13">
        <v>119</v>
      </c>
      <c r="AA13">
        <v>101</v>
      </c>
      <c r="AB13">
        <v>170</v>
      </c>
      <c r="AC13">
        <v>146</v>
      </c>
      <c r="AD13">
        <v>123</v>
      </c>
      <c r="AE13">
        <v>163</v>
      </c>
      <c r="AG13">
        <v>205</v>
      </c>
      <c r="AH13">
        <v>162</v>
      </c>
      <c r="AI13">
        <v>168</v>
      </c>
      <c r="AJ13">
        <v>146</v>
      </c>
      <c r="AK13">
        <v>182</v>
      </c>
      <c r="AL13">
        <v>148</v>
      </c>
      <c r="AM13">
        <v>121</v>
      </c>
      <c r="AO13">
        <v>116</v>
      </c>
      <c r="AP13">
        <v>128</v>
      </c>
      <c r="AQ13">
        <v>209</v>
      </c>
      <c r="AR13">
        <v>149</v>
      </c>
      <c r="AS13">
        <v>170</v>
      </c>
      <c r="AT13">
        <v>137</v>
      </c>
      <c r="AU13">
        <v>153</v>
      </c>
      <c r="AV13">
        <v>127</v>
      </c>
      <c r="AW13">
        <v>126</v>
      </c>
      <c r="AX13">
        <v>189</v>
      </c>
      <c r="AY13">
        <v>141</v>
      </c>
      <c r="AZ13">
        <v>148</v>
      </c>
      <c r="BA13">
        <v>120</v>
      </c>
      <c r="BB13">
        <v>154</v>
      </c>
      <c r="BC13">
        <v>137</v>
      </c>
      <c r="BD13">
        <v>137</v>
      </c>
      <c r="BE13">
        <v>151</v>
      </c>
      <c r="BF13">
        <v>127</v>
      </c>
      <c r="BG13">
        <v>123</v>
      </c>
      <c r="BH13">
        <v>144</v>
      </c>
      <c r="BI13">
        <v>158</v>
      </c>
      <c r="BJ13">
        <v>171</v>
      </c>
      <c r="BK13">
        <v>150</v>
      </c>
      <c r="BL13">
        <v>123</v>
      </c>
      <c r="BM13">
        <v>155</v>
      </c>
      <c r="BN13">
        <v>133</v>
      </c>
      <c r="BO13">
        <v>164</v>
      </c>
      <c r="BP13">
        <v>138</v>
      </c>
      <c r="BQ13">
        <v>196</v>
      </c>
      <c r="BR13">
        <v>155</v>
      </c>
      <c r="BS13">
        <v>130</v>
      </c>
      <c r="BT13">
        <v>145</v>
      </c>
      <c r="BU13">
        <v>159</v>
      </c>
      <c r="BV13">
        <v>212</v>
      </c>
      <c r="CA13">
        <v>138</v>
      </c>
      <c r="CB13">
        <v>175</v>
      </c>
      <c r="CC13">
        <v>156</v>
      </c>
      <c r="CD13">
        <v>204</v>
      </c>
      <c r="CE13">
        <v>3067</v>
      </c>
      <c r="CF13">
        <f>SUM(W13:CE13)</f>
        <v>11128</v>
      </c>
      <c r="CG13">
        <f>SUM(W13:Z13)</f>
        <v>478</v>
      </c>
      <c r="CH13">
        <f>SUM(AA13:AD13)</f>
        <v>540</v>
      </c>
      <c r="CI13">
        <f>SUM(AE13:AH13)</f>
        <v>530</v>
      </c>
      <c r="CJ13">
        <f>SUM(AI13:AL13)</f>
        <v>644</v>
      </c>
      <c r="CK13">
        <f>SUM(AM13:AP13)</f>
        <v>365</v>
      </c>
      <c r="CL13">
        <f>SUM(AQ13:AT13)</f>
        <v>665</v>
      </c>
      <c r="CM13">
        <f>SUM(AU13:AX13)</f>
        <v>595</v>
      </c>
      <c r="CN13">
        <f>SUM(AY13:BB13)</f>
        <v>563</v>
      </c>
      <c r="CO13">
        <f>SUM(BC13:BF13)</f>
        <v>552</v>
      </c>
      <c r="CP13">
        <f>SUM(BG13:BJ13)</f>
        <v>596</v>
      </c>
      <c r="CQ13">
        <f>SUM(BK13:BN13)</f>
        <v>561</v>
      </c>
      <c r="CR13">
        <f>SUM(BO13:BR13)</f>
        <v>653</v>
      </c>
      <c r="CS13">
        <f>SUM(BS13:BV13)</f>
        <v>646</v>
      </c>
      <c r="CT13">
        <f>SUM(BW13:BZ13)</f>
        <v>0</v>
      </c>
      <c r="CU13">
        <f>SUM(CA13:CD13)</f>
        <v>673</v>
      </c>
    </row>
    <row r="14" spans="1:99" ht="14.25">
      <c r="A14" t="s">
        <v>45</v>
      </c>
      <c r="B14">
        <v>13</v>
      </c>
      <c r="C14">
        <v>13</v>
      </c>
      <c r="D14">
        <f>C14-B14</f>
        <v>0</v>
      </c>
      <c r="E14" t="s">
        <v>50</v>
      </c>
      <c r="F14" s="1">
        <f>SUM(W14:CE14)/G14</f>
        <v>142.21875</v>
      </c>
      <c r="G14">
        <f>COUNT(W14:CD14)+14</f>
        <v>32</v>
      </c>
      <c r="H14">
        <v>0</v>
      </c>
      <c r="I14">
        <v>0</v>
      </c>
      <c r="J14">
        <v>0</v>
      </c>
      <c r="K14">
        <v>0</v>
      </c>
      <c r="L14">
        <v>185</v>
      </c>
      <c r="M14">
        <v>189</v>
      </c>
      <c r="N14">
        <f>MAX(W14:CD14)</f>
        <v>223</v>
      </c>
      <c r="O14">
        <f>MAX(H14:N14)</f>
        <v>223</v>
      </c>
      <c r="P14">
        <v>0</v>
      </c>
      <c r="Q14">
        <v>0</v>
      </c>
      <c r="R14">
        <v>0</v>
      </c>
      <c r="S14">
        <v>682</v>
      </c>
      <c r="T14">
        <v>482</v>
      </c>
      <c r="U14">
        <f>MAX(CG14:CU14)</f>
        <v>596</v>
      </c>
      <c r="V14">
        <f>MAX(P14:U14)</f>
        <v>682</v>
      </c>
      <c r="W14">
        <v>121</v>
      </c>
      <c r="X14">
        <v>152</v>
      </c>
      <c r="Y14">
        <v>141</v>
      </c>
      <c r="Z14">
        <v>96</v>
      </c>
      <c r="AA14">
        <v>158</v>
      </c>
      <c r="AB14">
        <v>171</v>
      </c>
      <c r="AC14">
        <v>129</v>
      </c>
      <c r="AD14">
        <v>138</v>
      </c>
      <c r="AF14">
        <v>165</v>
      </c>
      <c r="AG14">
        <v>142</v>
      </c>
      <c r="AH14">
        <v>144</v>
      </c>
      <c r="AN14">
        <v>113</v>
      </c>
      <c r="AO14">
        <v>223</v>
      </c>
      <c r="AP14">
        <v>152</v>
      </c>
      <c r="AQ14">
        <v>179</v>
      </c>
      <c r="AR14">
        <v>120</v>
      </c>
      <c r="AS14">
        <v>182</v>
      </c>
      <c r="AT14">
        <v>114</v>
      </c>
      <c r="CE14">
        <v>1911</v>
      </c>
      <c r="CF14">
        <f>SUM(W14:CE14)</f>
        <v>4551</v>
      </c>
      <c r="CG14">
        <f>SUM(W14:Z14)</f>
        <v>510</v>
      </c>
      <c r="CH14">
        <f>SUM(AA14:AD14)</f>
        <v>596</v>
      </c>
      <c r="CI14">
        <f>SUM(AE14:AH14)</f>
        <v>451</v>
      </c>
      <c r="CJ14">
        <f>SUM(AI14:AL14)</f>
        <v>0</v>
      </c>
      <c r="CK14">
        <f>SUM(AM14:AP14)</f>
        <v>488</v>
      </c>
      <c r="CL14">
        <f>SUM(AQ14:AT14)</f>
        <v>595</v>
      </c>
      <c r="CM14">
        <f>SUM(AU14:AX14)</f>
        <v>0</v>
      </c>
      <c r="CN14">
        <f>SUM(AY14:BB14)</f>
        <v>0</v>
      </c>
      <c r="CO14">
        <f>SUM(BC14:BF14)</f>
        <v>0</v>
      </c>
      <c r="CP14">
        <f>SUM(BG14:BJ14)</f>
        <v>0</v>
      </c>
      <c r="CQ14">
        <f>SUM(BK14:BN14)</f>
        <v>0</v>
      </c>
      <c r="CR14">
        <f>SUM(BO14:BR14)</f>
        <v>0</v>
      </c>
      <c r="CS14">
        <f>SUM(BS14:BV14)</f>
        <v>0</v>
      </c>
      <c r="CT14">
        <f>SUM(BW14:BZ14)</f>
        <v>0</v>
      </c>
      <c r="CU14">
        <f>SUM(CA14:CD14)</f>
        <v>0</v>
      </c>
    </row>
    <row r="15" spans="1:99" ht="14.25">
      <c r="A15" t="s">
        <v>46</v>
      </c>
      <c r="B15">
        <v>14</v>
      </c>
      <c r="C15">
        <v>14</v>
      </c>
      <c r="D15">
        <f>C15-B15</f>
        <v>0</v>
      </c>
      <c r="E15" t="s">
        <v>87</v>
      </c>
      <c r="F15" s="1">
        <f>SUM(W15:CE15)/G15</f>
        <v>137.25</v>
      </c>
      <c r="G15">
        <f>COUNT(W15:CD15)</f>
        <v>4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>MAX(W15:CD15)</f>
        <v>172</v>
      </c>
      <c r="O15">
        <f>MAX(H15:N15)</f>
        <v>172</v>
      </c>
      <c r="P15">
        <v>0</v>
      </c>
      <c r="Q15">
        <v>0</v>
      </c>
      <c r="R15">
        <v>0</v>
      </c>
      <c r="S15">
        <v>0</v>
      </c>
      <c r="T15">
        <v>0</v>
      </c>
      <c r="U15">
        <f>MAX(CG15:CU15)</f>
        <v>549</v>
      </c>
      <c r="V15">
        <f>MAX(P15:U15)</f>
        <v>549</v>
      </c>
      <c r="BK15">
        <v>109</v>
      </c>
      <c r="BL15">
        <v>129</v>
      </c>
      <c r="BM15">
        <v>172</v>
      </c>
      <c r="BN15">
        <v>139</v>
      </c>
      <c r="CE15">
        <v>0</v>
      </c>
      <c r="CF15">
        <f>SUM(W15:CE15)</f>
        <v>549</v>
      </c>
      <c r="CG15">
        <f>SUM(W15:Z15)</f>
        <v>0</v>
      </c>
      <c r="CH15">
        <f>SUM(AA15:AD15)</f>
        <v>0</v>
      </c>
      <c r="CI15">
        <f>SUM(AE15:AH15)</f>
        <v>0</v>
      </c>
      <c r="CJ15">
        <f>SUM(AI15:AL15)</f>
        <v>0</v>
      </c>
      <c r="CK15">
        <f>SUM(AM15:AP15)</f>
        <v>0</v>
      </c>
      <c r="CL15">
        <f>SUM(AQ15:AT15)</f>
        <v>0</v>
      </c>
      <c r="CM15">
        <f>SUM(AU15:AX15)</f>
        <v>0</v>
      </c>
      <c r="CN15">
        <f>SUM(AY15:BB15)</f>
        <v>0</v>
      </c>
      <c r="CO15">
        <f>SUM(BC15:BF15)</f>
        <v>0</v>
      </c>
      <c r="CP15">
        <f>SUM(BG15:BJ15)</f>
        <v>0</v>
      </c>
      <c r="CQ15">
        <f>SUM(BK15:BN15)</f>
        <v>549</v>
      </c>
      <c r="CR15">
        <f>SUM(BO15:BR15)</f>
        <v>0</v>
      </c>
      <c r="CS15">
        <f>SUM(BS15:BV15)</f>
        <v>0</v>
      </c>
      <c r="CT15">
        <f>SUM(BW15:BZ15)</f>
        <v>0</v>
      </c>
      <c r="CU15">
        <f>SUM(CA15:CD15)</f>
        <v>0</v>
      </c>
    </row>
    <row r="16" spans="1:99" ht="14.25">
      <c r="A16" t="s">
        <v>22</v>
      </c>
      <c r="B16">
        <v>15</v>
      </c>
      <c r="C16">
        <v>15</v>
      </c>
      <c r="D16">
        <f>C16-B16</f>
        <v>0</v>
      </c>
      <c r="E16" t="s">
        <v>31</v>
      </c>
      <c r="F16" s="1">
        <f>SUM(W16:CE16)/G16</f>
        <v>136.55</v>
      </c>
      <c r="G16">
        <f>COUNT(W16:CD16)+28</f>
        <v>80</v>
      </c>
      <c r="H16">
        <v>210</v>
      </c>
      <c r="I16">
        <v>158</v>
      </c>
      <c r="J16">
        <v>151</v>
      </c>
      <c r="K16">
        <v>0</v>
      </c>
      <c r="L16">
        <v>183</v>
      </c>
      <c r="M16">
        <v>171</v>
      </c>
      <c r="N16">
        <f>MAX(W16:CD16)</f>
        <v>212</v>
      </c>
      <c r="O16">
        <f>MAX(H16:N16)</f>
        <v>212</v>
      </c>
      <c r="P16">
        <v>520</v>
      </c>
      <c r="Q16">
        <v>551</v>
      </c>
      <c r="R16">
        <v>0</v>
      </c>
      <c r="S16">
        <v>666</v>
      </c>
      <c r="T16">
        <v>604</v>
      </c>
      <c r="U16">
        <f>MAX(CG16:CU16)</f>
        <v>637</v>
      </c>
      <c r="V16">
        <f>MAX(P16:U16)</f>
        <v>666</v>
      </c>
      <c r="W16">
        <v>79</v>
      </c>
      <c r="X16">
        <v>162</v>
      </c>
      <c r="Y16">
        <v>130</v>
      </c>
      <c r="Z16">
        <v>140</v>
      </c>
      <c r="AA16">
        <v>160</v>
      </c>
      <c r="AB16">
        <v>128</v>
      </c>
      <c r="AC16">
        <v>143</v>
      </c>
      <c r="AD16">
        <v>122</v>
      </c>
      <c r="AE16">
        <v>120</v>
      </c>
      <c r="AF16">
        <v>135</v>
      </c>
      <c r="AG16">
        <v>125</v>
      </c>
      <c r="AH16">
        <v>108</v>
      </c>
      <c r="AM16">
        <v>155</v>
      </c>
      <c r="AN16">
        <v>122</v>
      </c>
      <c r="AO16">
        <v>151</v>
      </c>
      <c r="AP16">
        <v>139</v>
      </c>
      <c r="AQ16">
        <v>120</v>
      </c>
      <c r="AR16">
        <v>162</v>
      </c>
      <c r="AS16">
        <v>139</v>
      </c>
      <c r="AT16">
        <v>212</v>
      </c>
      <c r="AU16">
        <v>68</v>
      </c>
      <c r="AV16">
        <v>110</v>
      </c>
      <c r="AW16">
        <v>178</v>
      </c>
      <c r="AX16">
        <v>115</v>
      </c>
      <c r="AY16">
        <v>122</v>
      </c>
      <c r="AZ16">
        <v>106</v>
      </c>
      <c r="BA16">
        <v>120</v>
      </c>
      <c r="BB16">
        <v>163</v>
      </c>
      <c r="BC16">
        <v>124</v>
      </c>
      <c r="BD16">
        <v>117</v>
      </c>
      <c r="BE16">
        <v>190</v>
      </c>
      <c r="BF16">
        <v>109</v>
      </c>
      <c r="BG16">
        <v>181</v>
      </c>
      <c r="BH16">
        <v>148</v>
      </c>
      <c r="BI16">
        <v>136</v>
      </c>
      <c r="BJ16">
        <v>172</v>
      </c>
      <c r="BK16">
        <v>128</v>
      </c>
      <c r="BL16">
        <v>127</v>
      </c>
      <c r="BM16">
        <v>152</v>
      </c>
      <c r="BN16">
        <v>156</v>
      </c>
      <c r="BO16">
        <v>147</v>
      </c>
      <c r="BP16">
        <v>142</v>
      </c>
      <c r="BQ16">
        <v>162</v>
      </c>
      <c r="BR16">
        <v>179</v>
      </c>
      <c r="BW16">
        <v>105</v>
      </c>
      <c r="BX16">
        <v>149</v>
      </c>
      <c r="BY16">
        <v>139</v>
      </c>
      <c r="BZ16">
        <v>119</v>
      </c>
      <c r="CA16">
        <v>128</v>
      </c>
      <c r="CB16">
        <v>209</v>
      </c>
      <c r="CC16">
        <v>110</v>
      </c>
      <c r="CD16">
        <v>126</v>
      </c>
      <c r="CE16">
        <v>3735</v>
      </c>
      <c r="CF16">
        <f>SUM(W16:CE16)</f>
        <v>10924</v>
      </c>
      <c r="CG16">
        <f>SUM(W16:Z16)</f>
        <v>511</v>
      </c>
      <c r="CH16">
        <f>SUM(AA16:AD16)</f>
        <v>553</v>
      </c>
      <c r="CI16">
        <f>SUM(AE16:AH16)</f>
        <v>488</v>
      </c>
      <c r="CJ16">
        <f>SUM(AI16:AL16)</f>
        <v>0</v>
      </c>
      <c r="CK16">
        <f>SUM(AM16:AP16)</f>
        <v>567</v>
      </c>
      <c r="CL16">
        <f>SUM(AQ16:AT16)</f>
        <v>633</v>
      </c>
      <c r="CM16">
        <f>SUM(AU16:AX16)</f>
        <v>471</v>
      </c>
      <c r="CN16">
        <f>SUM(AY16:BB16)</f>
        <v>511</v>
      </c>
      <c r="CO16">
        <f>SUM(BC16:BF16)</f>
        <v>540</v>
      </c>
      <c r="CP16">
        <f>SUM(BG16:BJ16)</f>
        <v>637</v>
      </c>
      <c r="CQ16">
        <f>SUM(BK16:BN16)</f>
        <v>563</v>
      </c>
      <c r="CR16">
        <f>SUM(BO16:BR16)</f>
        <v>630</v>
      </c>
      <c r="CS16">
        <f>SUM(BS16:BV16)</f>
        <v>0</v>
      </c>
      <c r="CT16">
        <f>SUM(BW16:BZ16)</f>
        <v>512</v>
      </c>
      <c r="CU16">
        <f>SUM(CA16:CD16)</f>
        <v>573</v>
      </c>
    </row>
    <row r="17" spans="1:99" ht="14.25">
      <c r="A17" t="s">
        <v>46</v>
      </c>
      <c r="B17">
        <v>16</v>
      </c>
      <c r="C17">
        <v>16</v>
      </c>
      <c r="D17">
        <f>C17-B17</f>
        <v>0</v>
      </c>
      <c r="E17" t="s">
        <v>51</v>
      </c>
      <c r="F17" s="1">
        <f>SUM(W17:CE17)/G17</f>
        <v>135.26470588235293</v>
      </c>
      <c r="G17">
        <f>COUNT(W17:CD17)+20</f>
        <v>68</v>
      </c>
      <c r="H17">
        <v>0</v>
      </c>
      <c r="I17">
        <v>0</v>
      </c>
      <c r="J17">
        <v>0</v>
      </c>
      <c r="K17">
        <v>0</v>
      </c>
      <c r="L17">
        <v>205</v>
      </c>
      <c r="M17">
        <v>172</v>
      </c>
      <c r="N17">
        <f>MAX(W17:CD17)</f>
        <v>174</v>
      </c>
      <c r="O17">
        <f>MAX(H17:N17)</f>
        <v>205</v>
      </c>
      <c r="P17">
        <v>0</v>
      </c>
      <c r="Q17">
        <v>0</v>
      </c>
      <c r="R17">
        <v>0</v>
      </c>
      <c r="S17">
        <v>656</v>
      </c>
      <c r="T17">
        <v>591</v>
      </c>
      <c r="U17">
        <f>MAX(CG17:CU17)</f>
        <v>601</v>
      </c>
      <c r="V17">
        <f>MAX(P17:U17)</f>
        <v>656</v>
      </c>
      <c r="W17">
        <v>132</v>
      </c>
      <c r="X17">
        <v>120</v>
      </c>
      <c r="Y17">
        <v>163</v>
      </c>
      <c r="Z17">
        <v>126</v>
      </c>
      <c r="AA17">
        <v>138</v>
      </c>
      <c r="AB17">
        <v>151</v>
      </c>
      <c r="AC17">
        <v>115</v>
      </c>
      <c r="AD17">
        <v>113</v>
      </c>
      <c r="AI17">
        <v>125</v>
      </c>
      <c r="AJ17">
        <v>102</v>
      </c>
      <c r="AK17">
        <v>129</v>
      </c>
      <c r="AL17">
        <v>125</v>
      </c>
      <c r="AQ17">
        <v>131</v>
      </c>
      <c r="AR17">
        <v>148</v>
      </c>
      <c r="AS17">
        <v>95</v>
      </c>
      <c r="AT17">
        <v>157</v>
      </c>
      <c r="AU17">
        <v>146</v>
      </c>
      <c r="AV17">
        <v>128</v>
      </c>
      <c r="AW17">
        <v>161</v>
      </c>
      <c r="AX17">
        <v>137</v>
      </c>
      <c r="AY17">
        <v>117</v>
      </c>
      <c r="AZ17">
        <v>122</v>
      </c>
      <c r="BA17">
        <v>152</v>
      </c>
      <c r="BB17">
        <v>112</v>
      </c>
      <c r="BC17">
        <v>123</v>
      </c>
      <c r="BD17">
        <v>118</v>
      </c>
      <c r="BE17">
        <v>160</v>
      </c>
      <c r="BF17">
        <v>136</v>
      </c>
      <c r="BG17">
        <v>144</v>
      </c>
      <c r="BH17">
        <v>142</v>
      </c>
      <c r="BI17">
        <v>151</v>
      </c>
      <c r="BJ17">
        <v>122</v>
      </c>
      <c r="BK17">
        <v>130</v>
      </c>
      <c r="BL17">
        <v>110</v>
      </c>
      <c r="BM17">
        <v>156</v>
      </c>
      <c r="BN17">
        <v>129</v>
      </c>
      <c r="BO17">
        <v>151</v>
      </c>
      <c r="BP17">
        <v>147</v>
      </c>
      <c r="BQ17">
        <v>132</v>
      </c>
      <c r="BR17">
        <v>146</v>
      </c>
      <c r="BW17">
        <v>133</v>
      </c>
      <c r="BX17">
        <v>138</v>
      </c>
      <c r="BY17">
        <v>127</v>
      </c>
      <c r="BZ17">
        <v>170</v>
      </c>
      <c r="CA17">
        <v>150</v>
      </c>
      <c r="CB17">
        <v>174</v>
      </c>
      <c r="CC17">
        <v>148</v>
      </c>
      <c r="CD17">
        <v>129</v>
      </c>
      <c r="CE17">
        <v>2687</v>
      </c>
      <c r="CF17">
        <f>SUM(W17:CE17)</f>
        <v>9198</v>
      </c>
      <c r="CG17">
        <f>SUM(W17:Z17)</f>
        <v>541</v>
      </c>
      <c r="CH17">
        <f>SUM(AA17:AD17)</f>
        <v>517</v>
      </c>
      <c r="CI17">
        <f>SUM(AE17:AH17)</f>
        <v>0</v>
      </c>
      <c r="CJ17">
        <f>SUM(AI17:AL17)</f>
        <v>481</v>
      </c>
      <c r="CK17">
        <f>SUM(AM17:AP17)</f>
        <v>0</v>
      </c>
      <c r="CL17">
        <f>SUM(AQ17:AT17)</f>
        <v>531</v>
      </c>
      <c r="CM17">
        <f>SUM(AU17:AX17)</f>
        <v>572</v>
      </c>
      <c r="CN17">
        <f>SUM(AY17:BB17)</f>
        <v>503</v>
      </c>
      <c r="CO17">
        <f>SUM(BC17:BF17)</f>
        <v>537</v>
      </c>
      <c r="CP17">
        <f>SUM(BG17:BJ17)</f>
        <v>559</v>
      </c>
      <c r="CQ17">
        <f>SUM(BK17:BN17)</f>
        <v>525</v>
      </c>
      <c r="CR17">
        <f>SUM(BO17:BR17)</f>
        <v>576</v>
      </c>
      <c r="CS17">
        <f>SUM(BS17:BV17)</f>
        <v>0</v>
      </c>
      <c r="CT17">
        <f>SUM(BW17:BZ17)</f>
        <v>568</v>
      </c>
      <c r="CU17">
        <f>SUM(CA17:CD17)</f>
        <v>601</v>
      </c>
    </row>
    <row r="18" spans="1:99" ht="14.25">
      <c r="A18" t="s">
        <v>22</v>
      </c>
      <c r="B18">
        <v>17</v>
      </c>
      <c r="C18">
        <v>18</v>
      </c>
      <c r="D18">
        <f>C18-B18</f>
        <v>1</v>
      </c>
      <c r="E18" t="s">
        <v>33</v>
      </c>
      <c r="F18" s="1">
        <f>SUM(W18:CE18)/G18</f>
        <v>133.4047619047619</v>
      </c>
      <c r="G18">
        <f>COUNT(W18:CD18)+28</f>
        <v>84</v>
      </c>
      <c r="H18">
        <v>0</v>
      </c>
      <c r="I18">
        <v>0</v>
      </c>
      <c r="J18">
        <v>0</v>
      </c>
      <c r="K18">
        <v>0</v>
      </c>
      <c r="L18">
        <v>180</v>
      </c>
      <c r="M18">
        <v>180</v>
      </c>
      <c r="N18">
        <f>MAX(W18:CD18)</f>
        <v>197</v>
      </c>
      <c r="O18">
        <f>MAX(H18:N18)</f>
        <v>197</v>
      </c>
      <c r="P18">
        <v>0</v>
      </c>
      <c r="Q18">
        <v>0</v>
      </c>
      <c r="R18">
        <v>0</v>
      </c>
      <c r="S18">
        <v>570</v>
      </c>
      <c r="T18">
        <v>595</v>
      </c>
      <c r="U18">
        <f>MAX(CG18:CU18)</f>
        <v>675</v>
      </c>
      <c r="V18">
        <f>MAX(P18:U18)</f>
        <v>675</v>
      </c>
      <c r="W18">
        <v>100</v>
      </c>
      <c r="X18">
        <v>129</v>
      </c>
      <c r="Y18">
        <v>106</v>
      </c>
      <c r="Z18">
        <v>130</v>
      </c>
      <c r="AA18">
        <v>166</v>
      </c>
      <c r="AB18">
        <v>176</v>
      </c>
      <c r="AC18">
        <v>157</v>
      </c>
      <c r="AD18">
        <v>130</v>
      </c>
      <c r="AE18">
        <v>121</v>
      </c>
      <c r="AF18">
        <v>151</v>
      </c>
      <c r="AG18">
        <v>166</v>
      </c>
      <c r="AH18">
        <v>97</v>
      </c>
      <c r="AI18">
        <v>132</v>
      </c>
      <c r="AJ18">
        <v>111</v>
      </c>
      <c r="AK18">
        <v>117</v>
      </c>
      <c r="AL18">
        <v>155</v>
      </c>
      <c r="AM18">
        <v>147</v>
      </c>
      <c r="AN18">
        <v>182</v>
      </c>
      <c r="AO18">
        <v>136</v>
      </c>
      <c r="AP18">
        <v>187</v>
      </c>
      <c r="AQ18">
        <v>157</v>
      </c>
      <c r="AR18">
        <v>170</v>
      </c>
      <c r="AS18">
        <v>145</v>
      </c>
      <c r="AT18">
        <v>185</v>
      </c>
      <c r="AU18">
        <v>65</v>
      </c>
      <c r="AV18">
        <v>126</v>
      </c>
      <c r="AW18">
        <v>102</v>
      </c>
      <c r="AX18">
        <v>120</v>
      </c>
      <c r="AY18">
        <v>87</v>
      </c>
      <c r="AZ18">
        <v>90</v>
      </c>
      <c r="BA18">
        <v>163</v>
      </c>
      <c r="BB18">
        <v>149</v>
      </c>
      <c r="BC18">
        <v>130</v>
      </c>
      <c r="BD18">
        <v>141</v>
      </c>
      <c r="BE18">
        <v>184</v>
      </c>
      <c r="BF18">
        <v>151</v>
      </c>
      <c r="BG18">
        <v>119</v>
      </c>
      <c r="BH18">
        <v>119</v>
      </c>
      <c r="BI18">
        <v>117</v>
      </c>
      <c r="BJ18">
        <v>156</v>
      </c>
      <c r="BK18">
        <v>166</v>
      </c>
      <c r="BL18">
        <v>141</v>
      </c>
      <c r="BM18">
        <v>165</v>
      </c>
      <c r="BN18">
        <v>149</v>
      </c>
      <c r="BO18">
        <v>151</v>
      </c>
      <c r="BP18">
        <v>169</v>
      </c>
      <c r="BQ18">
        <v>186</v>
      </c>
      <c r="BR18">
        <v>169</v>
      </c>
      <c r="BS18">
        <v>89</v>
      </c>
      <c r="BT18">
        <v>141</v>
      </c>
      <c r="BU18">
        <v>150</v>
      </c>
      <c r="BV18">
        <v>113</v>
      </c>
      <c r="CA18">
        <v>136</v>
      </c>
      <c r="CB18">
        <v>179</v>
      </c>
      <c r="CC18">
        <v>197</v>
      </c>
      <c r="CD18">
        <v>138</v>
      </c>
      <c r="CE18">
        <v>3295</v>
      </c>
      <c r="CF18">
        <f>SUM(W18:CE18)</f>
        <v>11206</v>
      </c>
      <c r="CG18">
        <f>SUM(W18:Z18)</f>
        <v>465</v>
      </c>
      <c r="CH18">
        <f>SUM(AA18:AD18)</f>
        <v>629</v>
      </c>
      <c r="CI18">
        <f>SUM(AE18:AH18)</f>
        <v>535</v>
      </c>
      <c r="CJ18">
        <f>SUM(AI18:AL18)</f>
        <v>515</v>
      </c>
      <c r="CK18">
        <f>SUM(AM18:AP18)</f>
        <v>652</v>
      </c>
      <c r="CL18">
        <f>SUM(AQ18:AT18)</f>
        <v>657</v>
      </c>
      <c r="CM18">
        <f>SUM(AU18:AX18)</f>
        <v>413</v>
      </c>
      <c r="CN18">
        <f>SUM(AY18:BB18)</f>
        <v>489</v>
      </c>
      <c r="CO18">
        <f>SUM(BC18:BF18)</f>
        <v>606</v>
      </c>
      <c r="CP18">
        <f>SUM(BG18:BJ18)</f>
        <v>511</v>
      </c>
      <c r="CQ18">
        <f>SUM(BK18:BN18)</f>
        <v>621</v>
      </c>
      <c r="CR18">
        <f>SUM(BO18:BR18)</f>
        <v>675</v>
      </c>
      <c r="CS18">
        <f>SUM(BS18:BV18)</f>
        <v>493</v>
      </c>
      <c r="CT18">
        <f>SUM(BW18:BZ18)</f>
        <v>0</v>
      </c>
      <c r="CU18">
        <f>SUM(CA18:CD18)</f>
        <v>650</v>
      </c>
    </row>
    <row r="19" spans="1:99" ht="14.25">
      <c r="A19" t="s">
        <v>22</v>
      </c>
      <c r="B19">
        <v>18</v>
      </c>
      <c r="C19">
        <v>17</v>
      </c>
      <c r="D19">
        <f>C19-B19</f>
        <v>-1</v>
      </c>
      <c r="E19" t="s">
        <v>36</v>
      </c>
      <c r="F19" s="1">
        <f>SUM(W19:CE19)/G19</f>
        <v>132</v>
      </c>
      <c r="G19">
        <f>COUNT(W19:CD19)+12</f>
        <v>12</v>
      </c>
      <c r="H19">
        <v>0</v>
      </c>
      <c r="I19">
        <v>0</v>
      </c>
      <c r="J19">
        <v>0</v>
      </c>
      <c r="K19">
        <v>0</v>
      </c>
      <c r="L19">
        <v>184</v>
      </c>
      <c r="M19">
        <v>180</v>
      </c>
      <c r="N19">
        <f>MAX(W19:CD19)</f>
        <v>0</v>
      </c>
      <c r="O19">
        <f>MAX(H19:N19)</f>
        <v>184</v>
      </c>
      <c r="P19">
        <v>0</v>
      </c>
      <c r="Q19">
        <v>0</v>
      </c>
      <c r="R19">
        <v>0</v>
      </c>
      <c r="S19">
        <v>569</v>
      </c>
      <c r="T19">
        <v>576</v>
      </c>
      <c r="U19">
        <f>MAX(CG19:CU19)</f>
        <v>0</v>
      </c>
      <c r="V19">
        <f>MAX(P19:U19)</f>
        <v>576</v>
      </c>
      <c r="CE19">
        <v>1584</v>
      </c>
      <c r="CF19">
        <f>SUM(W19:CE19)</f>
        <v>1584</v>
      </c>
      <c r="CG19">
        <f>SUM(W19:Z19)</f>
        <v>0</v>
      </c>
      <c r="CH19">
        <f>SUM(AA19:AD19)</f>
        <v>0</v>
      </c>
      <c r="CI19">
        <f>SUM(AE19:AH19)</f>
        <v>0</v>
      </c>
      <c r="CJ19">
        <f>SUM(AI19:AL19)</f>
        <v>0</v>
      </c>
      <c r="CK19">
        <f>SUM(AM19:AP19)</f>
        <v>0</v>
      </c>
      <c r="CL19">
        <f>SUM(AQ19:AT19)</f>
        <v>0</v>
      </c>
      <c r="CM19">
        <f>SUM(AU19:AX19)</f>
        <v>0</v>
      </c>
      <c r="CN19">
        <f>SUM(AY19:BB19)</f>
        <v>0</v>
      </c>
      <c r="CO19">
        <f>SUM(BC19:BF19)</f>
        <v>0</v>
      </c>
      <c r="CP19">
        <f>SUM(BG19:BJ19)</f>
        <v>0</v>
      </c>
      <c r="CQ19">
        <f>SUM(BK19:BN19)</f>
        <v>0</v>
      </c>
      <c r="CR19">
        <f>SUM(BO19:BR19)</f>
        <v>0</v>
      </c>
      <c r="CS19">
        <f>SUM(BS19:BV19)</f>
        <v>0</v>
      </c>
      <c r="CT19">
        <f>SUM(BW19:BZ19)</f>
        <v>0</v>
      </c>
      <c r="CU19">
        <f>SUM(CA19:CD19)</f>
        <v>0</v>
      </c>
    </row>
    <row r="20" spans="1:99" ht="14.25">
      <c r="A20" t="s">
        <v>20</v>
      </c>
      <c r="B20">
        <v>19</v>
      </c>
      <c r="C20">
        <v>20</v>
      </c>
      <c r="D20">
        <f>C20-B20</f>
        <v>1</v>
      </c>
      <c r="E20" t="s">
        <v>44</v>
      </c>
      <c r="F20" s="1">
        <f>SUM(W20:CE20)/G20</f>
        <v>128.73684210526315</v>
      </c>
      <c r="G20">
        <f>COUNT(W20:CD20)+24</f>
        <v>76</v>
      </c>
      <c r="H20">
        <v>0</v>
      </c>
      <c r="I20">
        <v>0</v>
      </c>
      <c r="J20">
        <v>0</v>
      </c>
      <c r="K20">
        <v>155</v>
      </c>
      <c r="L20">
        <v>180</v>
      </c>
      <c r="M20">
        <v>179</v>
      </c>
      <c r="N20">
        <f>MAX(W20:CD20)</f>
        <v>172</v>
      </c>
      <c r="O20">
        <f>MAX(H20:N20)</f>
        <v>180</v>
      </c>
      <c r="P20">
        <v>0</v>
      </c>
      <c r="Q20">
        <v>0</v>
      </c>
      <c r="R20">
        <v>549</v>
      </c>
      <c r="S20">
        <v>615</v>
      </c>
      <c r="T20">
        <v>592</v>
      </c>
      <c r="U20">
        <f>MAX(CG20:CU20)</f>
        <v>569</v>
      </c>
      <c r="V20">
        <f>MAX(P20:U20)</f>
        <v>615</v>
      </c>
      <c r="W20">
        <v>131</v>
      </c>
      <c r="X20">
        <v>139</v>
      </c>
      <c r="Y20">
        <v>118</v>
      </c>
      <c r="Z20">
        <v>108</v>
      </c>
      <c r="AA20">
        <v>119</v>
      </c>
      <c r="AB20">
        <v>134</v>
      </c>
      <c r="AC20">
        <v>148</v>
      </c>
      <c r="AD20">
        <v>124</v>
      </c>
      <c r="AE20">
        <v>128</v>
      </c>
      <c r="AF20">
        <v>125</v>
      </c>
      <c r="AG20">
        <v>113</v>
      </c>
      <c r="AH20">
        <v>137</v>
      </c>
      <c r="AI20">
        <v>169</v>
      </c>
      <c r="AJ20">
        <v>127</v>
      </c>
      <c r="AK20">
        <v>114</v>
      </c>
      <c r="AL20">
        <v>108</v>
      </c>
      <c r="AQ20">
        <v>136</v>
      </c>
      <c r="AR20">
        <v>143</v>
      </c>
      <c r="AS20">
        <v>138</v>
      </c>
      <c r="AT20">
        <v>152</v>
      </c>
      <c r="AY20">
        <v>142</v>
      </c>
      <c r="AZ20">
        <v>133</v>
      </c>
      <c r="BA20">
        <v>116</v>
      </c>
      <c r="BB20">
        <v>118</v>
      </c>
      <c r="BC20">
        <v>120</v>
      </c>
      <c r="BD20">
        <v>146</v>
      </c>
      <c r="BE20">
        <v>144</v>
      </c>
      <c r="BF20">
        <v>110</v>
      </c>
      <c r="BG20">
        <v>172</v>
      </c>
      <c r="BH20">
        <v>103</v>
      </c>
      <c r="BI20">
        <v>135</v>
      </c>
      <c r="BJ20">
        <v>138</v>
      </c>
      <c r="BK20">
        <v>122</v>
      </c>
      <c r="BL20">
        <v>126</v>
      </c>
      <c r="BM20">
        <v>117</v>
      </c>
      <c r="BN20">
        <v>115</v>
      </c>
      <c r="BO20">
        <v>131</v>
      </c>
      <c r="BP20">
        <v>118</v>
      </c>
      <c r="BQ20">
        <v>122</v>
      </c>
      <c r="BR20">
        <v>92</v>
      </c>
      <c r="BS20">
        <v>130</v>
      </c>
      <c r="BT20">
        <v>146</v>
      </c>
      <c r="BU20">
        <v>131</v>
      </c>
      <c r="BV20">
        <v>115</v>
      </c>
      <c r="BW20">
        <v>145</v>
      </c>
      <c r="BX20">
        <v>113</v>
      </c>
      <c r="BY20">
        <v>153</v>
      </c>
      <c r="BZ20">
        <v>101</v>
      </c>
      <c r="CA20">
        <v>108</v>
      </c>
      <c r="CB20">
        <v>146</v>
      </c>
      <c r="CC20">
        <v>142</v>
      </c>
      <c r="CD20">
        <v>115</v>
      </c>
      <c r="CE20">
        <v>3108</v>
      </c>
      <c r="CF20">
        <f>SUM(W20:CE20)</f>
        <v>9784</v>
      </c>
      <c r="CG20">
        <f>SUM(W20:Z20)</f>
        <v>496</v>
      </c>
      <c r="CH20">
        <f>SUM(AA20:AD20)</f>
        <v>525</v>
      </c>
      <c r="CI20">
        <f>SUM(AE20:AH20)</f>
        <v>503</v>
      </c>
      <c r="CJ20">
        <f>SUM(AI20:AL20)</f>
        <v>518</v>
      </c>
      <c r="CK20">
        <f>SUM(AM20:AP20)</f>
        <v>0</v>
      </c>
      <c r="CL20">
        <f>SUM(AQ20:AT20)</f>
        <v>569</v>
      </c>
      <c r="CM20">
        <f>SUM(AU20:AX20)</f>
        <v>0</v>
      </c>
      <c r="CN20">
        <f>SUM(AY20:BB20)</f>
        <v>509</v>
      </c>
      <c r="CO20">
        <f>SUM(BC20:BF20)</f>
        <v>520</v>
      </c>
      <c r="CP20">
        <f>SUM(BG20:BJ20)</f>
        <v>548</v>
      </c>
      <c r="CQ20">
        <f>SUM(BK20:BN20)</f>
        <v>480</v>
      </c>
      <c r="CR20">
        <f>SUM(BO20:BR20)</f>
        <v>463</v>
      </c>
      <c r="CS20">
        <f>SUM(BS20:BV20)</f>
        <v>522</v>
      </c>
      <c r="CT20">
        <f>SUM(BW20:BZ20)</f>
        <v>512</v>
      </c>
      <c r="CU20">
        <f>SUM(CA20:CD20)</f>
        <v>511</v>
      </c>
    </row>
    <row r="21" spans="1:99" ht="14.25">
      <c r="A21" t="s">
        <v>21</v>
      </c>
      <c r="B21">
        <v>20</v>
      </c>
      <c r="C21">
        <v>19</v>
      </c>
      <c r="D21">
        <f>C21-B21</f>
        <v>-1</v>
      </c>
      <c r="E21" t="s">
        <v>32</v>
      </c>
      <c r="F21" s="1">
        <f>SUM(W21:CE21)/G21</f>
        <v>127.73333333333333</v>
      </c>
      <c r="G21">
        <f>COUNT(W21:CD21)+23</f>
        <v>75</v>
      </c>
      <c r="H21">
        <v>0</v>
      </c>
      <c r="I21">
        <v>0</v>
      </c>
      <c r="J21">
        <v>0</v>
      </c>
      <c r="K21">
        <v>0</v>
      </c>
      <c r="L21">
        <v>208</v>
      </c>
      <c r="M21">
        <v>174</v>
      </c>
      <c r="N21">
        <f>MAX(W21:CD21)</f>
        <v>173</v>
      </c>
      <c r="O21">
        <f>MAX(H21:N21)</f>
        <v>208</v>
      </c>
      <c r="P21">
        <v>0</v>
      </c>
      <c r="Q21">
        <v>0</v>
      </c>
      <c r="R21">
        <v>0</v>
      </c>
      <c r="S21">
        <v>714</v>
      </c>
      <c r="T21">
        <v>522</v>
      </c>
      <c r="U21">
        <f>MAX(CG21:CU21)</f>
        <v>550</v>
      </c>
      <c r="V21">
        <f>MAX(P21:U21)</f>
        <v>714</v>
      </c>
      <c r="W21">
        <v>173</v>
      </c>
      <c r="X21">
        <v>132</v>
      </c>
      <c r="Y21">
        <v>108</v>
      </c>
      <c r="Z21">
        <v>106</v>
      </c>
      <c r="AA21">
        <v>103</v>
      </c>
      <c r="AB21">
        <v>114</v>
      </c>
      <c r="AC21">
        <v>141</v>
      </c>
      <c r="AD21">
        <v>129</v>
      </c>
      <c r="AE21">
        <v>133</v>
      </c>
      <c r="AF21">
        <v>145</v>
      </c>
      <c r="AH21">
        <v>133</v>
      </c>
      <c r="AI21">
        <v>105</v>
      </c>
      <c r="AJ21">
        <v>134</v>
      </c>
      <c r="AK21">
        <v>142</v>
      </c>
      <c r="AL21">
        <v>128</v>
      </c>
      <c r="AM21">
        <v>114</v>
      </c>
      <c r="AN21">
        <v>96</v>
      </c>
      <c r="AO21">
        <v>145</v>
      </c>
      <c r="AP21">
        <v>134</v>
      </c>
      <c r="AQ21">
        <v>97</v>
      </c>
      <c r="AR21">
        <v>125</v>
      </c>
      <c r="AS21">
        <v>146</v>
      </c>
      <c r="AT21">
        <v>132</v>
      </c>
      <c r="AU21">
        <v>128</v>
      </c>
      <c r="AV21">
        <v>160</v>
      </c>
      <c r="AW21">
        <v>126</v>
      </c>
      <c r="AX21">
        <v>136</v>
      </c>
      <c r="AY21">
        <v>134</v>
      </c>
      <c r="BA21">
        <v>105</v>
      </c>
      <c r="BB21">
        <v>139</v>
      </c>
      <c r="BC21">
        <v>125</v>
      </c>
      <c r="BD21">
        <v>116</v>
      </c>
      <c r="BE21">
        <v>113</v>
      </c>
      <c r="BF21">
        <v>163</v>
      </c>
      <c r="BG21">
        <v>111</v>
      </c>
      <c r="BH21">
        <v>130</v>
      </c>
      <c r="BI21">
        <v>137</v>
      </c>
      <c r="BJ21">
        <v>148</v>
      </c>
      <c r="BP21">
        <v>103</v>
      </c>
      <c r="BQ21">
        <v>112</v>
      </c>
      <c r="BR21">
        <v>93</v>
      </c>
      <c r="BS21">
        <v>93</v>
      </c>
      <c r="BT21">
        <v>130</v>
      </c>
      <c r="BU21">
        <v>123</v>
      </c>
      <c r="BV21">
        <v>113</v>
      </c>
      <c r="BX21">
        <v>145</v>
      </c>
      <c r="BY21">
        <v>114</v>
      </c>
      <c r="BZ21">
        <v>132</v>
      </c>
      <c r="CA21">
        <v>108</v>
      </c>
      <c r="CB21">
        <v>101</v>
      </c>
      <c r="CC21">
        <v>94</v>
      </c>
      <c r="CD21">
        <v>100</v>
      </c>
      <c r="CE21">
        <v>3133</v>
      </c>
      <c r="CF21">
        <f>SUM(W21:CE21)</f>
        <v>9580</v>
      </c>
      <c r="CG21">
        <f>SUM(W21:Z21)</f>
        <v>519</v>
      </c>
      <c r="CH21">
        <f>SUM(AA21:AD21)</f>
        <v>487</v>
      </c>
      <c r="CI21">
        <f>SUM(AE21:AH21)</f>
        <v>411</v>
      </c>
      <c r="CJ21">
        <f>SUM(AI21:AL21)</f>
        <v>509</v>
      </c>
      <c r="CK21">
        <f>SUM(AM21:AP21)</f>
        <v>489</v>
      </c>
      <c r="CL21">
        <f>SUM(AQ21:AT21)</f>
        <v>500</v>
      </c>
      <c r="CM21">
        <f>SUM(AU21:AX21)</f>
        <v>550</v>
      </c>
      <c r="CN21">
        <f>SUM(AY21:BB21)</f>
        <v>378</v>
      </c>
      <c r="CO21">
        <f>SUM(BC21:BF21)</f>
        <v>517</v>
      </c>
      <c r="CP21">
        <f>SUM(BG21:BJ21)</f>
        <v>526</v>
      </c>
      <c r="CQ21">
        <f>SUM(BK21:BN21)</f>
        <v>0</v>
      </c>
      <c r="CR21">
        <f>SUM(BO21:BR21)</f>
        <v>308</v>
      </c>
      <c r="CS21">
        <f>SUM(BS21:BV21)</f>
        <v>459</v>
      </c>
      <c r="CT21">
        <f>SUM(BW21:BZ21)</f>
        <v>391</v>
      </c>
      <c r="CU21">
        <f>SUM(CA21:CD21)</f>
        <v>403</v>
      </c>
    </row>
    <row r="22" spans="1:99" ht="14.25">
      <c r="A22" t="s">
        <v>27</v>
      </c>
      <c r="B22">
        <v>21</v>
      </c>
      <c r="C22">
        <v>21</v>
      </c>
      <c r="D22">
        <f>C22-B22</f>
        <v>0</v>
      </c>
      <c r="E22" t="s">
        <v>34</v>
      </c>
      <c r="F22" s="1">
        <f>SUM(W22:CE22)/G22</f>
        <v>125.4375</v>
      </c>
      <c r="G22">
        <f>COUNT(W22:CD22)+28</f>
        <v>80</v>
      </c>
      <c r="H22">
        <v>0</v>
      </c>
      <c r="I22">
        <v>0</v>
      </c>
      <c r="J22">
        <v>0</v>
      </c>
      <c r="K22">
        <v>0</v>
      </c>
      <c r="L22">
        <v>178</v>
      </c>
      <c r="M22">
        <v>156</v>
      </c>
      <c r="N22">
        <f>MAX(W22:CD22)</f>
        <v>174</v>
      </c>
      <c r="O22">
        <f>MAX(H22:N22)</f>
        <v>178</v>
      </c>
      <c r="P22">
        <v>0</v>
      </c>
      <c r="Q22">
        <v>0</v>
      </c>
      <c r="R22">
        <v>0</v>
      </c>
      <c r="S22">
        <v>551</v>
      </c>
      <c r="T22">
        <v>516</v>
      </c>
      <c r="U22">
        <f>MAX(CG22:CU22)</f>
        <v>606</v>
      </c>
      <c r="V22">
        <f>MAX(P22:U22)</f>
        <v>606</v>
      </c>
      <c r="AA22">
        <v>137</v>
      </c>
      <c r="AB22">
        <v>124</v>
      </c>
      <c r="AC22">
        <v>139</v>
      </c>
      <c r="AD22">
        <v>110</v>
      </c>
      <c r="AE22">
        <v>125</v>
      </c>
      <c r="AF22">
        <v>117</v>
      </c>
      <c r="AG22">
        <v>158</v>
      </c>
      <c r="AH22">
        <v>133</v>
      </c>
      <c r="AI22">
        <v>109</v>
      </c>
      <c r="AJ22">
        <v>142</v>
      </c>
      <c r="AK22">
        <v>149</v>
      </c>
      <c r="AL22">
        <v>171</v>
      </c>
      <c r="AM22">
        <v>174</v>
      </c>
      <c r="AN22">
        <v>173</v>
      </c>
      <c r="AO22">
        <v>133</v>
      </c>
      <c r="AP22">
        <v>126</v>
      </c>
      <c r="AQ22">
        <v>138</v>
      </c>
      <c r="AR22">
        <v>120</v>
      </c>
      <c r="AS22">
        <v>134</v>
      </c>
      <c r="AT22">
        <v>143</v>
      </c>
      <c r="AY22">
        <v>127</v>
      </c>
      <c r="AZ22">
        <v>112</v>
      </c>
      <c r="BA22">
        <v>137</v>
      </c>
      <c r="BB22">
        <v>136</v>
      </c>
      <c r="BC22">
        <v>151</v>
      </c>
      <c r="BD22">
        <v>123</v>
      </c>
      <c r="BE22">
        <v>118</v>
      </c>
      <c r="BF22">
        <v>136</v>
      </c>
      <c r="BG22">
        <v>133</v>
      </c>
      <c r="BH22">
        <v>105</v>
      </c>
      <c r="BI22">
        <v>121</v>
      </c>
      <c r="BJ22">
        <v>125</v>
      </c>
      <c r="BK22">
        <v>109</v>
      </c>
      <c r="BL22">
        <v>137</v>
      </c>
      <c r="BM22">
        <v>129</v>
      </c>
      <c r="BN22">
        <v>102</v>
      </c>
      <c r="BO22">
        <v>105</v>
      </c>
      <c r="BP22">
        <v>140</v>
      </c>
      <c r="BQ22">
        <v>119</v>
      </c>
      <c r="BR22">
        <v>131</v>
      </c>
      <c r="BS22">
        <v>110</v>
      </c>
      <c r="BT22">
        <v>136</v>
      </c>
      <c r="BU22">
        <v>110</v>
      </c>
      <c r="BV22">
        <v>153</v>
      </c>
      <c r="BW22">
        <v>127</v>
      </c>
      <c r="BX22">
        <v>102</v>
      </c>
      <c r="BY22">
        <v>103</v>
      </c>
      <c r="BZ22">
        <v>94</v>
      </c>
      <c r="CA22">
        <v>124</v>
      </c>
      <c r="CB22">
        <v>110</v>
      </c>
      <c r="CC22">
        <v>109</v>
      </c>
      <c r="CD22">
        <v>123</v>
      </c>
      <c r="CE22">
        <v>3383</v>
      </c>
      <c r="CF22">
        <f>SUM(W22:CE22)</f>
        <v>10035</v>
      </c>
      <c r="CG22">
        <f>SUM(W22:Z22)</f>
        <v>0</v>
      </c>
      <c r="CH22">
        <f>SUM(AA22:AD22)</f>
        <v>510</v>
      </c>
      <c r="CI22">
        <f>SUM(AE22:AH22)</f>
        <v>533</v>
      </c>
      <c r="CJ22">
        <f>SUM(AI22:AL22)</f>
        <v>571</v>
      </c>
      <c r="CK22">
        <f>SUM(AM22:AP22)</f>
        <v>606</v>
      </c>
      <c r="CL22">
        <f>SUM(AQ22:AT22)</f>
        <v>535</v>
      </c>
      <c r="CM22">
        <f>SUM(AU22:AX22)</f>
        <v>0</v>
      </c>
      <c r="CN22">
        <f>SUM(AY22:BB22)</f>
        <v>512</v>
      </c>
      <c r="CO22">
        <f>SUM(BC22:BF22)</f>
        <v>528</v>
      </c>
      <c r="CP22">
        <f>SUM(BG22:BJ22)</f>
        <v>484</v>
      </c>
      <c r="CQ22">
        <f>SUM(BK22:BN22)</f>
        <v>477</v>
      </c>
      <c r="CR22">
        <f>SUM(BO22:BR22)</f>
        <v>495</v>
      </c>
      <c r="CS22">
        <f>SUM(BS22:BV22)</f>
        <v>509</v>
      </c>
      <c r="CT22">
        <f>SUM(BW22:BZ22)</f>
        <v>426</v>
      </c>
      <c r="CU22">
        <f>SUM(CA22:CD22)</f>
        <v>466</v>
      </c>
    </row>
    <row r="23" spans="1:99" ht="14.25">
      <c r="A23" t="s">
        <v>22</v>
      </c>
      <c r="B23">
        <v>22</v>
      </c>
      <c r="C23">
        <v>23</v>
      </c>
      <c r="D23">
        <f>C23-B23</f>
        <v>1</v>
      </c>
      <c r="E23" t="s">
        <v>86</v>
      </c>
      <c r="F23" s="1">
        <f>SUM(W23:CE23)/G23</f>
        <v>123.77272727272727</v>
      </c>
      <c r="G23">
        <f>COUNT(W23:CD23)</f>
        <v>44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f>MAX(W23:CD23)</f>
        <v>187</v>
      </c>
      <c r="O23">
        <f>MAX(H23:N23)</f>
        <v>187</v>
      </c>
      <c r="P23">
        <v>0</v>
      </c>
      <c r="Q23">
        <v>0</v>
      </c>
      <c r="R23">
        <v>0</v>
      </c>
      <c r="S23">
        <v>0</v>
      </c>
      <c r="T23">
        <v>0</v>
      </c>
      <c r="U23">
        <f>MAX(CG23:CU23)</f>
        <v>685</v>
      </c>
      <c r="V23">
        <f>MAX(P23:U23)</f>
        <v>685</v>
      </c>
      <c r="AI23">
        <v>119</v>
      </c>
      <c r="AJ23">
        <v>153</v>
      </c>
      <c r="AK23">
        <v>146</v>
      </c>
      <c r="AL23">
        <v>82</v>
      </c>
      <c r="AM23">
        <v>106</v>
      </c>
      <c r="AN23">
        <v>93</v>
      </c>
      <c r="AO23">
        <v>100</v>
      </c>
      <c r="AP23">
        <v>118</v>
      </c>
      <c r="AQ23">
        <v>104</v>
      </c>
      <c r="AR23">
        <v>130</v>
      </c>
      <c r="AS23">
        <v>119</v>
      </c>
      <c r="AT23">
        <v>94</v>
      </c>
      <c r="AU23">
        <v>111</v>
      </c>
      <c r="AV23">
        <v>100</v>
      </c>
      <c r="AW23">
        <v>92</v>
      </c>
      <c r="AX23">
        <v>99</v>
      </c>
      <c r="AY23">
        <v>136</v>
      </c>
      <c r="AZ23">
        <v>128</v>
      </c>
      <c r="BA23">
        <v>96</v>
      </c>
      <c r="BB23">
        <v>112</v>
      </c>
      <c r="BC23">
        <v>108</v>
      </c>
      <c r="BD23">
        <v>93</v>
      </c>
      <c r="BE23">
        <v>138</v>
      </c>
      <c r="BF23">
        <v>113</v>
      </c>
      <c r="BG23">
        <v>100</v>
      </c>
      <c r="BH23">
        <v>113</v>
      </c>
      <c r="BI23">
        <v>176</v>
      </c>
      <c r="BJ23">
        <v>109</v>
      </c>
      <c r="BO23">
        <v>111</v>
      </c>
      <c r="BP23">
        <v>119</v>
      </c>
      <c r="BQ23">
        <v>127</v>
      </c>
      <c r="BR23">
        <v>106</v>
      </c>
      <c r="BS23">
        <v>122</v>
      </c>
      <c r="BT23">
        <v>103</v>
      </c>
      <c r="BU23">
        <v>115</v>
      </c>
      <c r="BV23">
        <v>102</v>
      </c>
      <c r="BW23">
        <v>173</v>
      </c>
      <c r="BX23">
        <v>187</v>
      </c>
      <c r="BY23">
        <v>147</v>
      </c>
      <c r="BZ23">
        <v>161</v>
      </c>
      <c r="CA23">
        <v>149</v>
      </c>
      <c r="CB23">
        <v>177</v>
      </c>
      <c r="CC23">
        <v>187</v>
      </c>
      <c r="CD23">
        <v>172</v>
      </c>
      <c r="CE23">
        <v>0</v>
      </c>
      <c r="CF23">
        <f>SUM(W23:CE23)</f>
        <v>5446</v>
      </c>
      <c r="CG23">
        <f>SUM(W23:Z23)</f>
        <v>0</v>
      </c>
      <c r="CH23">
        <f>SUM(AA23:AD23)</f>
        <v>0</v>
      </c>
      <c r="CI23">
        <f>SUM(AE23:AH23)</f>
        <v>0</v>
      </c>
      <c r="CJ23">
        <f>SUM(AI23:AL23)</f>
        <v>500</v>
      </c>
      <c r="CK23">
        <f>SUM(AM23:AP23)</f>
        <v>417</v>
      </c>
      <c r="CL23">
        <f>SUM(AQ23:AT23)</f>
        <v>447</v>
      </c>
      <c r="CM23">
        <f>SUM(AU23:AX23)</f>
        <v>402</v>
      </c>
      <c r="CN23">
        <f>SUM(AY23:BB23)</f>
        <v>472</v>
      </c>
      <c r="CO23">
        <f>SUM(BC23:BF23)</f>
        <v>452</v>
      </c>
      <c r="CP23">
        <f>SUM(BG23:BJ23)</f>
        <v>498</v>
      </c>
      <c r="CQ23">
        <f>SUM(BK23:BN23)</f>
        <v>0</v>
      </c>
      <c r="CR23">
        <f>SUM(BO23:BR23)</f>
        <v>463</v>
      </c>
      <c r="CS23">
        <f>SUM(BS23:BV23)</f>
        <v>442</v>
      </c>
      <c r="CT23">
        <f>SUM(BW23:BZ23)</f>
        <v>668</v>
      </c>
      <c r="CU23">
        <f>SUM(CA23:CD23)</f>
        <v>685</v>
      </c>
    </row>
    <row r="24" spans="1:99" ht="14.25">
      <c r="A24" t="s">
        <v>21</v>
      </c>
      <c r="B24">
        <v>23</v>
      </c>
      <c r="C24">
        <v>22</v>
      </c>
      <c r="D24">
        <f>C24-B24</f>
        <v>-1</v>
      </c>
      <c r="E24" t="s">
        <v>40</v>
      </c>
      <c r="F24" s="1">
        <f>SUM(W24:CE24)/G24</f>
        <v>122.26865671641791</v>
      </c>
      <c r="G24">
        <f>COUNT(W24:CD24)+19</f>
        <v>67</v>
      </c>
      <c r="H24">
        <v>0</v>
      </c>
      <c r="I24">
        <v>0</v>
      </c>
      <c r="J24">
        <v>0</v>
      </c>
      <c r="K24">
        <v>0</v>
      </c>
      <c r="L24">
        <v>0</v>
      </c>
      <c r="M24">
        <v>163</v>
      </c>
      <c r="N24">
        <f>MAX(W24:CD24)</f>
        <v>172</v>
      </c>
      <c r="O24">
        <f>MAX(H24:N24)</f>
        <v>172</v>
      </c>
      <c r="P24">
        <v>0</v>
      </c>
      <c r="Q24">
        <v>0</v>
      </c>
      <c r="R24">
        <v>0</v>
      </c>
      <c r="S24">
        <v>0</v>
      </c>
      <c r="T24">
        <v>531</v>
      </c>
      <c r="U24">
        <f>MAX(CG24:CU24)</f>
        <v>585</v>
      </c>
      <c r="V24">
        <f>MAX(P24:U24)</f>
        <v>585</v>
      </c>
      <c r="W24">
        <v>136</v>
      </c>
      <c r="X24">
        <v>144</v>
      </c>
      <c r="Y24">
        <v>122</v>
      </c>
      <c r="Z24">
        <v>133</v>
      </c>
      <c r="AE24">
        <v>134</v>
      </c>
      <c r="AG24">
        <v>121</v>
      </c>
      <c r="AH24">
        <v>112</v>
      </c>
      <c r="AI24">
        <v>102</v>
      </c>
      <c r="AJ24">
        <v>117</v>
      </c>
      <c r="AK24">
        <v>91</v>
      </c>
      <c r="AL24">
        <v>132</v>
      </c>
      <c r="AM24">
        <v>99</v>
      </c>
      <c r="AN24">
        <v>156</v>
      </c>
      <c r="AO24">
        <v>129</v>
      </c>
      <c r="AP24">
        <v>122</v>
      </c>
      <c r="AU24">
        <v>117</v>
      </c>
      <c r="AV24">
        <v>91</v>
      </c>
      <c r="AW24">
        <v>137</v>
      </c>
      <c r="AX24">
        <v>119</v>
      </c>
      <c r="AZ24">
        <v>165</v>
      </c>
      <c r="BA24">
        <v>134</v>
      </c>
      <c r="BB24">
        <v>126</v>
      </c>
      <c r="BC24">
        <v>172</v>
      </c>
      <c r="BD24">
        <v>126</v>
      </c>
      <c r="BE24">
        <v>126</v>
      </c>
      <c r="BF24">
        <v>111</v>
      </c>
      <c r="BG24">
        <v>107</v>
      </c>
      <c r="BH24">
        <v>87</v>
      </c>
      <c r="BI24">
        <v>112</v>
      </c>
      <c r="BJ24">
        <v>110</v>
      </c>
      <c r="BK24">
        <v>105</v>
      </c>
      <c r="BL24">
        <v>107</v>
      </c>
      <c r="BM24">
        <v>126</v>
      </c>
      <c r="BN24">
        <v>113</v>
      </c>
      <c r="BO24">
        <v>127</v>
      </c>
      <c r="BP24">
        <v>103</v>
      </c>
      <c r="BR24">
        <v>128</v>
      </c>
      <c r="BS24">
        <v>138</v>
      </c>
      <c r="BT24">
        <v>150</v>
      </c>
      <c r="BU24">
        <v>170</v>
      </c>
      <c r="BV24">
        <v>127</v>
      </c>
      <c r="BW24">
        <v>132</v>
      </c>
      <c r="BX24">
        <v>108</v>
      </c>
      <c r="BZ24">
        <v>78</v>
      </c>
      <c r="CA24">
        <v>103</v>
      </c>
      <c r="CB24">
        <v>145</v>
      </c>
      <c r="CC24">
        <v>134</v>
      </c>
      <c r="CD24">
        <v>104</v>
      </c>
      <c r="CE24">
        <v>2304</v>
      </c>
      <c r="CF24">
        <f>SUM(W24:CE24)</f>
        <v>8192</v>
      </c>
      <c r="CG24">
        <f>SUM(W24:Z24)</f>
        <v>535</v>
      </c>
      <c r="CH24">
        <f>SUM(AA24:AD24)</f>
        <v>0</v>
      </c>
      <c r="CI24">
        <f>SUM(AE24:AH24)</f>
        <v>367</v>
      </c>
      <c r="CJ24">
        <f>SUM(AI24:AL24)</f>
        <v>442</v>
      </c>
      <c r="CK24">
        <f>SUM(AM24:AP24)</f>
        <v>506</v>
      </c>
      <c r="CL24">
        <f>SUM(AQ24:AT24)</f>
        <v>0</v>
      </c>
      <c r="CM24">
        <f>SUM(AU24:AX24)</f>
        <v>464</v>
      </c>
      <c r="CN24">
        <f>SUM(AY24:BB24)</f>
        <v>425</v>
      </c>
      <c r="CO24">
        <f>SUM(BC24:BF24)</f>
        <v>535</v>
      </c>
      <c r="CP24">
        <f>SUM(BG24:BJ24)</f>
        <v>416</v>
      </c>
      <c r="CQ24">
        <f>SUM(BK24:BN24)</f>
        <v>451</v>
      </c>
      <c r="CR24">
        <f>SUM(BO24:BR24)</f>
        <v>358</v>
      </c>
      <c r="CS24">
        <f>SUM(BS24:BV24)</f>
        <v>585</v>
      </c>
      <c r="CT24">
        <f>SUM(BW24:BZ24)</f>
        <v>318</v>
      </c>
      <c r="CU24">
        <f>SUM(CA24:CD24)</f>
        <v>486</v>
      </c>
    </row>
    <row r="25" spans="1:99" ht="14.25">
      <c r="A25" t="s">
        <v>46</v>
      </c>
      <c r="B25">
        <v>24</v>
      </c>
      <c r="C25">
        <v>24</v>
      </c>
      <c r="D25">
        <f>C25-B25</f>
        <v>0</v>
      </c>
      <c r="E25" t="s">
        <v>52</v>
      </c>
      <c r="F25" s="1">
        <f>SUM(W25:CE25)/G25</f>
        <v>111.61904761904762</v>
      </c>
      <c r="G25">
        <f>COUNT(W25:CD25)+28</f>
        <v>84</v>
      </c>
      <c r="H25">
        <v>0</v>
      </c>
      <c r="I25">
        <v>0</v>
      </c>
      <c r="J25">
        <v>0</v>
      </c>
      <c r="K25">
        <v>0</v>
      </c>
      <c r="L25">
        <v>0</v>
      </c>
      <c r="M25">
        <v>178</v>
      </c>
      <c r="N25">
        <f>MAX(W25:CD25)</f>
        <v>159</v>
      </c>
      <c r="O25">
        <f>MAX(H25:N25)</f>
        <v>178</v>
      </c>
      <c r="P25">
        <v>0</v>
      </c>
      <c r="Q25">
        <v>0</v>
      </c>
      <c r="R25">
        <v>0</v>
      </c>
      <c r="S25">
        <v>0</v>
      </c>
      <c r="T25">
        <v>525</v>
      </c>
      <c r="U25">
        <f>MAX(CG25:CU25)</f>
        <v>528</v>
      </c>
      <c r="V25">
        <f>MAX(P25:U25)</f>
        <v>528</v>
      </c>
      <c r="W25">
        <v>84</v>
      </c>
      <c r="X25">
        <v>120</v>
      </c>
      <c r="Y25">
        <v>105</v>
      </c>
      <c r="Z25">
        <v>158</v>
      </c>
      <c r="AA25">
        <v>85</v>
      </c>
      <c r="AB25">
        <v>108</v>
      </c>
      <c r="AC25">
        <v>98</v>
      </c>
      <c r="AD25">
        <v>100</v>
      </c>
      <c r="AE25">
        <v>107</v>
      </c>
      <c r="AF25">
        <v>86</v>
      </c>
      <c r="AG25">
        <v>84</v>
      </c>
      <c r="AH25">
        <v>121</v>
      </c>
      <c r="AI25">
        <v>104</v>
      </c>
      <c r="AJ25">
        <v>75</v>
      </c>
      <c r="AK25">
        <v>93</v>
      </c>
      <c r="AL25">
        <v>111</v>
      </c>
      <c r="AM25">
        <v>80</v>
      </c>
      <c r="AN25">
        <v>86</v>
      </c>
      <c r="AO25">
        <v>106</v>
      </c>
      <c r="AP25">
        <v>108</v>
      </c>
      <c r="AQ25">
        <v>102</v>
      </c>
      <c r="AR25">
        <v>91</v>
      </c>
      <c r="AS25">
        <v>92</v>
      </c>
      <c r="AT25">
        <v>108</v>
      </c>
      <c r="AU25">
        <v>147</v>
      </c>
      <c r="AV25">
        <v>113</v>
      </c>
      <c r="AW25">
        <v>91</v>
      </c>
      <c r="AX25">
        <v>159</v>
      </c>
      <c r="AY25">
        <v>132</v>
      </c>
      <c r="AZ25">
        <v>105</v>
      </c>
      <c r="BA25">
        <v>95</v>
      </c>
      <c r="BB25">
        <v>123</v>
      </c>
      <c r="BC25">
        <v>96</v>
      </c>
      <c r="BD25">
        <v>134</v>
      </c>
      <c r="BE25">
        <v>91</v>
      </c>
      <c r="BF25">
        <v>146</v>
      </c>
      <c r="BG25">
        <v>81</v>
      </c>
      <c r="BH25">
        <v>130</v>
      </c>
      <c r="BI25">
        <v>130</v>
      </c>
      <c r="BJ25">
        <v>93</v>
      </c>
      <c r="BO25">
        <v>106</v>
      </c>
      <c r="BP25">
        <v>123</v>
      </c>
      <c r="BQ25">
        <v>101</v>
      </c>
      <c r="BR25">
        <v>129</v>
      </c>
      <c r="BS25">
        <v>153</v>
      </c>
      <c r="BT25">
        <v>107</v>
      </c>
      <c r="BU25">
        <v>118</v>
      </c>
      <c r="BV25">
        <v>133</v>
      </c>
      <c r="BW25">
        <v>107</v>
      </c>
      <c r="BX25">
        <v>155</v>
      </c>
      <c r="BY25">
        <v>113</v>
      </c>
      <c r="BZ25">
        <v>137</v>
      </c>
      <c r="CA25">
        <v>125</v>
      </c>
      <c r="CB25">
        <v>134</v>
      </c>
      <c r="CC25">
        <v>120</v>
      </c>
      <c r="CD25">
        <v>149</v>
      </c>
      <c r="CE25">
        <v>3088</v>
      </c>
      <c r="CF25">
        <f>SUM(W25:CE25)</f>
        <v>9376</v>
      </c>
      <c r="CG25">
        <f>SUM(W25:Z25)</f>
        <v>467</v>
      </c>
      <c r="CH25">
        <f>SUM(AA25:AD25)</f>
        <v>391</v>
      </c>
      <c r="CI25">
        <f>SUM(AE25:AH25)</f>
        <v>398</v>
      </c>
      <c r="CJ25">
        <f>SUM(AI25:AL25)</f>
        <v>383</v>
      </c>
      <c r="CK25">
        <f>SUM(AM25:AP25)</f>
        <v>380</v>
      </c>
      <c r="CL25">
        <f>SUM(AQ25:AT25)</f>
        <v>393</v>
      </c>
      <c r="CM25">
        <f>SUM(AU25:AX25)</f>
        <v>510</v>
      </c>
      <c r="CN25">
        <f>SUM(AY25:BB25)</f>
        <v>455</v>
      </c>
      <c r="CO25">
        <f>SUM(BC25:BF25)</f>
        <v>467</v>
      </c>
      <c r="CP25">
        <f>SUM(BG25:BJ25)</f>
        <v>434</v>
      </c>
      <c r="CQ25">
        <f>SUM(BK25:BN25)</f>
        <v>0</v>
      </c>
      <c r="CR25">
        <f>SUM(BO25:BR25)</f>
        <v>459</v>
      </c>
      <c r="CS25">
        <f>SUM(BS25:BV25)</f>
        <v>511</v>
      </c>
      <c r="CT25">
        <f>SUM(BW25:BZ25)</f>
        <v>512</v>
      </c>
      <c r="CU25">
        <f>SUM(CA25:CD25)</f>
        <v>528</v>
      </c>
    </row>
    <row r="26" spans="1:99" ht="14.25">
      <c r="A26" t="s">
        <v>13</v>
      </c>
      <c r="E26" t="s">
        <v>35</v>
      </c>
      <c r="F26" s="1">
        <v>0</v>
      </c>
      <c r="G26">
        <f>COUNT(W26:CD26)</f>
        <v>0</v>
      </c>
      <c r="H26">
        <v>0</v>
      </c>
      <c r="I26">
        <v>190</v>
      </c>
      <c r="J26">
        <v>200</v>
      </c>
      <c r="K26">
        <v>222</v>
      </c>
      <c r="L26">
        <v>179</v>
      </c>
      <c r="M26">
        <v>0</v>
      </c>
      <c r="N26">
        <f>MAX(W26:CD26)</f>
        <v>0</v>
      </c>
      <c r="O26">
        <f>MAX(H26:N26)</f>
        <v>222</v>
      </c>
      <c r="P26">
        <v>658</v>
      </c>
      <c r="Q26">
        <v>714</v>
      </c>
      <c r="R26">
        <v>684</v>
      </c>
      <c r="S26">
        <v>607</v>
      </c>
      <c r="T26">
        <v>0</v>
      </c>
      <c r="U26">
        <f>MAX(CG26:CU26)</f>
        <v>0</v>
      </c>
      <c r="V26">
        <f>MAX(P26:U26)</f>
        <v>714</v>
      </c>
      <c r="CE26">
        <v>0</v>
      </c>
      <c r="CF26">
        <f>SUM(W26:CE26)</f>
        <v>0</v>
      </c>
      <c r="CG26">
        <f>SUM(W26:Z26)</f>
        <v>0</v>
      </c>
      <c r="CH26">
        <f>SUM(AA26:AD26)</f>
        <v>0</v>
      </c>
      <c r="CI26">
        <f>SUM(AE26:AH26)</f>
        <v>0</v>
      </c>
      <c r="CJ26">
        <f>SUM(AI26:AL26)</f>
        <v>0</v>
      </c>
      <c r="CK26">
        <f>SUM(AM26:AP26)</f>
        <v>0</v>
      </c>
      <c r="CL26">
        <f>SUM(AQ26:AT26)</f>
        <v>0</v>
      </c>
      <c r="CM26">
        <f>SUM(AU26:AX26)</f>
        <v>0</v>
      </c>
      <c r="CN26">
        <f>SUM(AY26:BB26)</f>
        <v>0</v>
      </c>
      <c r="CO26">
        <f>SUM(BC26:BF26)</f>
        <v>0</v>
      </c>
      <c r="CP26">
        <f>SUM(BG26:BJ26)</f>
        <v>0</v>
      </c>
      <c r="CQ26">
        <f>SUM(BK26:BN26)</f>
        <v>0</v>
      </c>
      <c r="CR26">
        <f>SUM(BO26:BR26)</f>
        <v>0</v>
      </c>
      <c r="CS26">
        <f>SUM(BS26:BV26)</f>
        <v>0</v>
      </c>
      <c r="CT26">
        <f>SUM(BW26:BZ26)</f>
        <v>0</v>
      </c>
      <c r="CU26">
        <f>SUM(CA26:CD26)</f>
        <v>0</v>
      </c>
    </row>
    <row r="27" spans="1:99" ht="14.25">
      <c r="A27" t="s">
        <v>46</v>
      </c>
      <c r="E27" t="s">
        <v>53</v>
      </c>
      <c r="F27" s="1">
        <v>0</v>
      </c>
      <c r="G27">
        <f>COUNT(W27:CD27)</f>
        <v>0</v>
      </c>
      <c r="H27">
        <v>0</v>
      </c>
      <c r="I27">
        <v>0</v>
      </c>
      <c r="J27">
        <v>0</v>
      </c>
      <c r="K27">
        <v>0</v>
      </c>
      <c r="L27">
        <v>190</v>
      </c>
      <c r="M27">
        <v>0</v>
      </c>
      <c r="N27">
        <f>MAX(W27:CD27)</f>
        <v>0</v>
      </c>
      <c r="O27">
        <f>MAX(H27:N27)</f>
        <v>190</v>
      </c>
      <c r="P27">
        <v>0</v>
      </c>
      <c r="Q27">
        <v>0</v>
      </c>
      <c r="R27">
        <v>0</v>
      </c>
      <c r="S27">
        <v>614</v>
      </c>
      <c r="T27">
        <v>0</v>
      </c>
      <c r="U27">
        <f>MAX(CG27:CU27)</f>
        <v>0</v>
      </c>
      <c r="V27">
        <f>MAX(P27:U27)</f>
        <v>614</v>
      </c>
      <c r="CE27">
        <v>0</v>
      </c>
      <c r="CF27">
        <f>SUM(W27:CE27)</f>
        <v>0</v>
      </c>
      <c r="CG27">
        <f>SUM(W27:Z27)</f>
        <v>0</v>
      </c>
      <c r="CH27">
        <f>SUM(AA27:AD27)</f>
        <v>0</v>
      </c>
      <c r="CI27">
        <f>SUM(AE27:AH27)</f>
        <v>0</v>
      </c>
      <c r="CJ27">
        <f>SUM(AI27:AL27)</f>
        <v>0</v>
      </c>
      <c r="CK27">
        <f>SUM(AM27:AP27)</f>
        <v>0</v>
      </c>
      <c r="CL27">
        <f>SUM(AQ27:AT27)</f>
        <v>0</v>
      </c>
      <c r="CM27">
        <f>SUM(AU27:AX27)</f>
        <v>0</v>
      </c>
      <c r="CN27">
        <f>SUM(AY27:BB27)</f>
        <v>0</v>
      </c>
      <c r="CO27">
        <f>SUM(BC27:BF27)</f>
        <v>0</v>
      </c>
      <c r="CP27">
        <f>SUM(BG27:BJ27)</f>
        <v>0</v>
      </c>
      <c r="CQ27">
        <f>SUM(BK27:BN27)</f>
        <v>0</v>
      </c>
      <c r="CR27">
        <f>SUM(BO27:BR27)</f>
        <v>0</v>
      </c>
      <c r="CS27">
        <f>SUM(BS27:BV27)</f>
        <v>0</v>
      </c>
      <c r="CT27">
        <f>SUM(BW27:BZ27)</f>
        <v>0</v>
      </c>
      <c r="CU27">
        <f>SUM(CA27:CD27)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20"/>
  <sheetViews>
    <sheetView zoomScalePageLayoutView="0" workbookViewId="0" topLeftCell="AV1">
      <selection activeCell="AX1" sqref="AX1:BC9"/>
    </sheetView>
  </sheetViews>
  <sheetFormatPr defaultColWidth="9.140625" defaultRowHeight="15"/>
  <cols>
    <col min="1" max="1" width="18.28125" style="0" customWidth="1"/>
    <col min="3" max="3" width="19.140625" style="0" customWidth="1"/>
    <col min="4" max="4" width="18.140625" style="0" customWidth="1"/>
    <col min="5" max="5" width="18.421875" style="0" customWidth="1"/>
    <col min="6" max="6" width="18.57421875" style="0" customWidth="1"/>
    <col min="7" max="7" width="15.421875" style="0" customWidth="1"/>
    <col min="8" max="8" width="7.28125" style="0" customWidth="1"/>
    <col min="9" max="9" width="17.8515625" style="0" customWidth="1"/>
    <col min="10" max="10" width="16.7109375" style="0" customWidth="1"/>
    <col min="11" max="11" width="17.8515625" style="0" customWidth="1"/>
    <col min="12" max="12" width="18.00390625" style="0" customWidth="1"/>
    <col min="13" max="13" width="36.140625" style="0" customWidth="1"/>
    <col min="14" max="14" width="10.57421875" style="0" bestFit="1" customWidth="1"/>
    <col min="15" max="15" width="6.7109375" style="0" customWidth="1"/>
    <col min="16" max="16" width="17.421875" style="0" customWidth="1"/>
    <col min="17" max="17" width="17.57421875" style="0" customWidth="1"/>
    <col min="18" max="18" width="18.28125" style="0" customWidth="1"/>
    <col min="19" max="19" width="17.140625" style="0" customWidth="1"/>
    <col min="20" max="20" width="36.28125" style="0" customWidth="1"/>
    <col min="22" max="22" width="6.140625" style="0" customWidth="1"/>
    <col min="23" max="23" width="17.7109375" style="0" customWidth="1"/>
    <col min="24" max="24" width="17.00390625" style="0" customWidth="1"/>
    <col min="25" max="25" width="17.7109375" style="0" customWidth="1"/>
    <col min="26" max="26" width="17.28125" style="0" customWidth="1"/>
    <col min="27" max="27" width="36.140625" style="0" customWidth="1"/>
    <col min="30" max="30" width="18.57421875" style="0" customWidth="1"/>
    <col min="31" max="31" width="17.28125" style="0" customWidth="1"/>
    <col min="32" max="32" width="18.00390625" style="0" customWidth="1"/>
    <col min="33" max="33" width="17.28125" style="0" customWidth="1"/>
    <col min="34" max="34" width="36.8515625" style="0" customWidth="1"/>
    <col min="37" max="37" width="18.140625" style="0" customWidth="1"/>
    <col min="38" max="38" width="16.7109375" style="0" customWidth="1"/>
    <col min="39" max="39" width="18.140625" style="0" customWidth="1"/>
    <col min="40" max="40" width="17.57421875" style="0" customWidth="1"/>
    <col min="41" max="41" width="36.140625" style="0" customWidth="1"/>
    <col min="44" max="44" width="17.28125" style="0" customWidth="1"/>
    <col min="45" max="45" width="17.57421875" style="0" customWidth="1"/>
    <col min="46" max="46" width="17.7109375" style="0" customWidth="1"/>
    <col min="47" max="47" width="17.57421875" style="0" customWidth="1"/>
    <col min="48" max="48" width="36.140625" style="0" customWidth="1"/>
    <col min="51" max="51" width="20.00390625" style="0" customWidth="1"/>
    <col min="52" max="52" width="17.00390625" style="0" customWidth="1"/>
    <col min="53" max="53" width="18.00390625" style="0" customWidth="1"/>
    <col min="54" max="54" width="17.28125" style="0" customWidth="1"/>
    <col min="55" max="55" width="36.7109375" style="0" customWidth="1"/>
  </cols>
  <sheetData>
    <row r="1" spans="2:55" ht="14.25">
      <c r="B1" t="s">
        <v>0</v>
      </c>
      <c r="C1" t="s">
        <v>8</v>
      </c>
      <c r="D1" t="s">
        <v>17</v>
      </c>
      <c r="E1" t="s">
        <v>18</v>
      </c>
      <c r="F1" t="s">
        <v>19</v>
      </c>
      <c r="H1" t="s">
        <v>0</v>
      </c>
      <c r="I1" t="s">
        <v>8</v>
      </c>
      <c r="J1" t="s">
        <v>17</v>
      </c>
      <c r="K1" t="s">
        <v>18</v>
      </c>
      <c r="L1" t="s">
        <v>19</v>
      </c>
      <c r="M1" t="s">
        <v>42</v>
      </c>
      <c r="O1" t="s">
        <v>0</v>
      </c>
      <c r="P1" t="s">
        <v>8</v>
      </c>
      <c r="Q1" t="s">
        <v>17</v>
      </c>
      <c r="R1" t="s">
        <v>18</v>
      </c>
      <c r="S1" t="s">
        <v>19</v>
      </c>
      <c r="T1" t="s">
        <v>42</v>
      </c>
      <c r="V1" t="s">
        <v>0</v>
      </c>
      <c r="W1" t="s">
        <v>8</v>
      </c>
      <c r="X1" t="s">
        <v>17</v>
      </c>
      <c r="Y1" t="s">
        <v>18</v>
      </c>
      <c r="Z1" t="s">
        <v>19</v>
      </c>
      <c r="AA1" t="s">
        <v>42</v>
      </c>
      <c r="AC1" t="s">
        <v>0</v>
      </c>
      <c r="AD1" t="s">
        <v>8</v>
      </c>
      <c r="AE1" t="s">
        <v>17</v>
      </c>
      <c r="AF1" t="s">
        <v>18</v>
      </c>
      <c r="AG1" t="s">
        <v>19</v>
      </c>
      <c r="AH1" t="s">
        <v>42</v>
      </c>
      <c r="AJ1" t="s">
        <v>0</v>
      </c>
      <c r="AK1" t="s">
        <v>8</v>
      </c>
      <c r="AL1" t="s">
        <v>17</v>
      </c>
      <c r="AM1" t="s">
        <v>18</v>
      </c>
      <c r="AN1" t="s">
        <v>19</v>
      </c>
      <c r="AO1" t="s">
        <v>42</v>
      </c>
      <c r="AQ1" t="s">
        <v>0</v>
      </c>
      <c r="AR1" t="s">
        <v>8</v>
      </c>
      <c r="AS1" t="s">
        <v>17</v>
      </c>
      <c r="AT1" t="s">
        <v>18</v>
      </c>
      <c r="AU1" t="s">
        <v>19</v>
      </c>
      <c r="AV1" t="s">
        <v>42</v>
      </c>
      <c r="AX1" t="s">
        <v>0</v>
      </c>
      <c r="AY1" t="s">
        <v>8</v>
      </c>
      <c r="AZ1" t="s">
        <v>17</v>
      </c>
      <c r="BA1" t="s">
        <v>18</v>
      </c>
      <c r="BB1" t="s">
        <v>19</v>
      </c>
      <c r="BC1" t="s">
        <v>42</v>
      </c>
    </row>
    <row r="2" spans="2:55" ht="14.25">
      <c r="B2">
        <v>7</v>
      </c>
      <c r="C2" t="s">
        <v>23</v>
      </c>
      <c r="D2">
        <v>0</v>
      </c>
      <c r="E2">
        <v>0</v>
      </c>
      <c r="F2" s="1">
        <v>0</v>
      </c>
      <c r="G2" s="1"/>
      <c r="H2">
        <v>7</v>
      </c>
      <c r="I2" s="1" t="s">
        <v>23</v>
      </c>
      <c r="J2" s="10">
        <v>1939</v>
      </c>
      <c r="K2" s="10">
        <v>12</v>
      </c>
      <c r="L2" s="1">
        <f aca="true" t="shared" si="0" ref="L2:L8">SUM(J2)/K2</f>
        <v>161.58333333333334</v>
      </c>
      <c r="M2" s="1">
        <f aca="true" t="shared" si="1" ref="M2:M9">SUM(L2-F2)</f>
        <v>161.58333333333334</v>
      </c>
      <c r="N2" s="1"/>
      <c r="O2" s="10">
        <v>1</v>
      </c>
      <c r="P2" t="s">
        <v>23</v>
      </c>
      <c r="Q2">
        <v>3853</v>
      </c>
      <c r="R2">
        <v>24</v>
      </c>
      <c r="S2" s="1">
        <f aca="true" t="shared" si="2" ref="S2:S8">SUM(Q2)/R2</f>
        <v>160.54166666666666</v>
      </c>
      <c r="T2" s="1">
        <f aca="true" t="shared" si="3" ref="T2:T9">SUM(S2-L2)</f>
        <v>-1.0416666666666856</v>
      </c>
      <c r="V2">
        <v>2</v>
      </c>
      <c r="W2" t="s">
        <v>23</v>
      </c>
      <c r="X2">
        <v>5844</v>
      </c>
      <c r="Y2">
        <v>36</v>
      </c>
      <c r="Z2" s="1">
        <f aca="true" t="shared" si="4" ref="Z2:Z8">SUM(X2)/Y2</f>
        <v>162.33333333333334</v>
      </c>
      <c r="AA2" s="1">
        <f aca="true" t="shared" si="5" ref="AA2:AA9">SUM(Z2-S2)</f>
        <v>1.7916666666666856</v>
      </c>
      <c r="AC2">
        <v>1</v>
      </c>
      <c r="AD2" t="s">
        <v>23</v>
      </c>
      <c r="AE2">
        <v>9762</v>
      </c>
      <c r="AF2">
        <v>60</v>
      </c>
      <c r="AG2" s="1">
        <f aca="true" t="shared" si="6" ref="AG2:AG8">SUM(AE2)/AF2</f>
        <v>162.7</v>
      </c>
      <c r="AH2" s="1">
        <f aca="true" t="shared" si="7" ref="AH2:AH9">SUM(AG2-Z2)</f>
        <v>0.3666666666666458</v>
      </c>
      <c r="AJ2">
        <v>1</v>
      </c>
      <c r="AK2" t="s">
        <v>23</v>
      </c>
      <c r="AL2">
        <v>11870</v>
      </c>
      <c r="AM2">
        <v>72</v>
      </c>
      <c r="AN2" s="1">
        <f aca="true" t="shared" si="8" ref="AN2:AN8">SUM(AL2)/AM2</f>
        <v>164.86111111111111</v>
      </c>
      <c r="AO2" s="1">
        <f aca="true" t="shared" si="9" ref="AO2:AO9">SUM(AN2-AG2)</f>
        <v>2.1611111111111256</v>
      </c>
      <c r="AQ2">
        <v>1</v>
      </c>
      <c r="AR2" t="s">
        <v>23</v>
      </c>
      <c r="AS2">
        <v>14084</v>
      </c>
      <c r="AT2">
        <v>84</v>
      </c>
      <c r="AU2" s="1">
        <f aca="true" t="shared" si="10" ref="AU2:AU8">SUM(AS2)/AT2</f>
        <v>167.66666666666666</v>
      </c>
      <c r="AV2" s="1">
        <f aca="true" t="shared" si="11" ref="AV2:AV9">SUM(AU2-AN2)</f>
        <v>2.805555555555543</v>
      </c>
      <c r="AX2">
        <v>1</v>
      </c>
      <c r="AY2" t="s">
        <v>23</v>
      </c>
      <c r="AZ2">
        <v>14084</v>
      </c>
      <c r="BA2">
        <v>84</v>
      </c>
      <c r="BB2" s="1">
        <f aca="true" t="shared" si="12" ref="BB2:BB8">SUM(AZ2)/BA2</f>
        <v>167.66666666666666</v>
      </c>
      <c r="BC2" s="1">
        <f aca="true" t="shared" si="13" ref="BC2:BC9">SUM(BB2-AU2)</f>
        <v>0</v>
      </c>
    </row>
    <row r="3" spans="2:55" ht="14.25">
      <c r="B3">
        <v>4</v>
      </c>
      <c r="C3" t="s">
        <v>14</v>
      </c>
      <c r="D3">
        <v>1698</v>
      </c>
      <c r="E3">
        <v>12</v>
      </c>
      <c r="F3" s="1">
        <f aca="true" t="shared" si="14" ref="F3:F8">SUM(D3)/E3</f>
        <v>141.5</v>
      </c>
      <c r="G3" s="1"/>
      <c r="H3">
        <v>4</v>
      </c>
      <c r="I3" s="1" t="s">
        <v>14</v>
      </c>
      <c r="J3" s="10">
        <v>3515</v>
      </c>
      <c r="K3" s="10">
        <v>24</v>
      </c>
      <c r="L3" s="1">
        <f t="shared" si="0"/>
        <v>146.45833333333334</v>
      </c>
      <c r="M3" s="1">
        <f t="shared" si="1"/>
        <v>4.958333333333343</v>
      </c>
      <c r="N3" s="1"/>
      <c r="O3" s="10">
        <v>4</v>
      </c>
      <c r="P3" t="s">
        <v>14</v>
      </c>
      <c r="Q3">
        <v>5235</v>
      </c>
      <c r="R3">
        <v>36</v>
      </c>
      <c r="S3" s="1">
        <f t="shared" si="2"/>
        <v>145.41666666666666</v>
      </c>
      <c r="T3" s="1">
        <f t="shared" si="3"/>
        <v>-1.0416666666666856</v>
      </c>
      <c r="V3">
        <v>4</v>
      </c>
      <c r="W3" t="s">
        <v>14</v>
      </c>
      <c r="X3">
        <v>7108</v>
      </c>
      <c r="Y3">
        <v>48</v>
      </c>
      <c r="Z3" s="1">
        <f t="shared" si="4"/>
        <v>148.08333333333334</v>
      </c>
      <c r="AA3" s="1">
        <f t="shared" si="5"/>
        <v>2.6666666666666856</v>
      </c>
      <c r="AC3">
        <v>4</v>
      </c>
      <c r="AD3" t="s">
        <v>14</v>
      </c>
      <c r="AE3">
        <v>9059</v>
      </c>
      <c r="AF3">
        <v>60</v>
      </c>
      <c r="AG3" s="1">
        <f t="shared" si="6"/>
        <v>150.98333333333332</v>
      </c>
      <c r="AH3" s="1">
        <f t="shared" si="7"/>
        <v>2.8999999999999773</v>
      </c>
      <c r="AJ3">
        <v>3</v>
      </c>
      <c r="AK3" t="s">
        <v>14</v>
      </c>
      <c r="AL3">
        <v>10792</v>
      </c>
      <c r="AM3">
        <v>72</v>
      </c>
      <c r="AN3" s="1">
        <f t="shared" si="8"/>
        <v>149.88888888888889</v>
      </c>
      <c r="AO3" s="1">
        <f t="shared" si="9"/>
        <v>-1.0944444444444343</v>
      </c>
      <c r="AQ3">
        <v>3</v>
      </c>
      <c r="AR3" t="s">
        <v>14</v>
      </c>
      <c r="AS3">
        <v>12629</v>
      </c>
      <c r="AT3">
        <v>84</v>
      </c>
      <c r="AU3" s="1">
        <f t="shared" si="10"/>
        <v>150.3452380952381</v>
      </c>
      <c r="AV3" s="1">
        <f t="shared" si="11"/>
        <v>0.4563492063492163</v>
      </c>
      <c r="AX3">
        <v>3</v>
      </c>
      <c r="AY3" t="s">
        <v>14</v>
      </c>
      <c r="AZ3">
        <v>12629</v>
      </c>
      <c r="BA3">
        <v>84</v>
      </c>
      <c r="BB3" s="1">
        <f t="shared" si="12"/>
        <v>150.3452380952381</v>
      </c>
      <c r="BC3" s="1">
        <f t="shared" si="13"/>
        <v>0</v>
      </c>
    </row>
    <row r="4" spans="2:55" ht="14.25">
      <c r="B4">
        <v>1</v>
      </c>
      <c r="C4" t="s">
        <v>13</v>
      </c>
      <c r="D4">
        <v>1966</v>
      </c>
      <c r="E4">
        <v>12</v>
      </c>
      <c r="F4" s="1">
        <f t="shared" si="14"/>
        <v>163.83333333333334</v>
      </c>
      <c r="G4" s="1"/>
      <c r="H4">
        <v>1</v>
      </c>
      <c r="I4" s="1" t="s">
        <v>13</v>
      </c>
      <c r="J4" s="10">
        <v>3873</v>
      </c>
      <c r="K4" s="10">
        <v>24</v>
      </c>
      <c r="L4" s="1">
        <f t="shared" si="0"/>
        <v>161.375</v>
      </c>
      <c r="M4" s="1">
        <f t="shared" si="1"/>
        <v>-2.458333333333343</v>
      </c>
      <c r="N4" s="1"/>
      <c r="O4" s="10">
        <v>2</v>
      </c>
      <c r="P4" t="s">
        <v>13</v>
      </c>
      <c r="Q4">
        <v>5917</v>
      </c>
      <c r="R4">
        <v>36</v>
      </c>
      <c r="S4" s="1">
        <f t="shared" si="2"/>
        <v>164.36111111111111</v>
      </c>
      <c r="T4" s="1">
        <f t="shared" si="3"/>
        <v>2.9861111111111143</v>
      </c>
      <c r="V4">
        <v>1</v>
      </c>
      <c r="W4" t="s">
        <v>13</v>
      </c>
      <c r="X4">
        <v>6721</v>
      </c>
      <c r="Y4">
        <v>42</v>
      </c>
      <c r="Z4" s="1">
        <f t="shared" si="4"/>
        <v>160.02380952380952</v>
      </c>
      <c r="AA4" s="1">
        <f t="shared" si="5"/>
        <v>-4.337301587301596</v>
      </c>
      <c r="AC4">
        <v>2</v>
      </c>
      <c r="AD4" t="s">
        <v>13</v>
      </c>
      <c r="AE4">
        <v>8312</v>
      </c>
      <c r="AF4">
        <v>54</v>
      </c>
      <c r="AG4" s="1">
        <f t="shared" si="6"/>
        <v>153.92592592592592</v>
      </c>
      <c r="AH4" s="1">
        <f t="shared" si="7"/>
        <v>-6.097883597883595</v>
      </c>
      <c r="AJ4">
        <v>2</v>
      </c>
      <c r="AK4" t="s">
        <v>13</v>
      </c>
      <c r="AL4">
        <v>9950</v>
      </c>
      <c r="AM4">
        <v>66</v>
      </c>
      <c r="AN4" s="1">
        <f t="shared" si="8"/>
        <v>150.75757575757575</v>
      </c>
      <c r="AO4" s="1">
        <f t="shared" si="9"/>
        <v>-3.168350168350173</v>
      </c>
      <c r="AQ4">
        <v>2</v>
      </c>
      <c r="AR4" t="s">
        <v>13</v>
      </c>
      <c r="AS4">
        <v>11612</v>
      </c>
      <c r="AT4">
        <v>78</v>
      </c>
      <c r="AU4" s="1">
        <f t="shared" si="10"/>
        <v>148.87179487179486</v>
      </c>
      <c r="AV4" s="1">
        <f t="shared" si="11"/>
        <v>-1.885780885780889</v>
      </c>
      <c r="AX4">
        <v>2</v>
      </c>
      <c r="AY4" t="s">
        <v>13</v>
      </c>
      <c r="AZ4">
        <v>11612</v>
      </c>
      <c r="BA4">
        <v>78</v>
      </c>
      <c r="BB4" s="1">
        <f t="shared" si="12"/>
        <v>148.87179487179486</v>
      </c>
      <c r="BC4" s="1">
        <f t="shared" si="13"/>
        <v>0</v>
      </c>
    </row>
    <row r="5" spans="2:55" ht="14.25">
      <c r="B5">
        <v>3</v>
      </c>
      <c r="C5" t="s">
        <v>24</v>
      </c>
      <c r="D5">
        <v>1822</v>
      </c>
      <c r="E5">
        <v>12</v>
      </c>
      <c r="F5" s="1">
        <f t="shared" si="14"/>
        <v>151.83333333333334</v>
      </c>
      <c r="G5" s="1"/>
      <c r="H5">
        <v>3</v>
      </c>
      <c r="I5" s="1" t="s">
        <v>24</v>
      </c>
      <c r="J5" s="10">
        <v>3573</v>
      </c>
      <c r="K5" s="10">
        <v>24</v>
      </c>
      <c r="L5" s="1">
        <f t="shared" si="0"/>
        <v>148.875</v>
      </c>
      <c r="M5" s="1">
        <f t="shared" si="1"/>
        <v>-2.958333333333343</v>
      </c>
      <c r="N5" s="1"/>
      <c r="O5" s="10">
        <v>3</v>
      </c>
      <c r="P5" t="s">
        <v>24</v>
      </c>
      <c r="Q5">
        <v>5248</v>
      </c>
      <c r="R5">
        <v>36</v>
      </c>
      <c r="S5" s="1">
        <f t="shared" si="2"/>
        <v>145.77777777777777</v>
      </c>
      <c r="T5" s="1">
        <f t="shared" si="3"/>
        <v>-3.0972222222222285</v>
      </c>
      <c r="V5">
        <v>3</v>
      </c>
      <c r="W5" t="s">
        <v>24</v>
      </c>
      <c r="X5">
        <v>7136</v>
      </c>
      <c r="Y5">
        <v>48</v>
      </c>
      <c r="Z5" s="1">
        <f t="shared" si="4"/>
        <v>148.66666666666666</v>
      </c>
      <c r="AA5" s="1">
        <f t="shared" si="5"/>
        <v>2.8888888888888857</v>
      </c>
      <c r="AC5">
        <v>3</v>
      </c>
      <c r="AD5" t="s">
        <v>24</v>
      </c>
      <c r="AE5">
        <v>9023</v>
      </c>
      <c r="AF5">
        <v>60</v>
      </c>
      <c r="AG5" s="1">
        <f t="shared" si="6"/>
        <v>150.38333333333333</v>
      </c>
      <c r="AH5" s="1">
        <f t="shared" si="7"/>
        <v>1.7166666666666686</v>
      </c>
      <c r="AJ5">
        <v>4</v>
      </c>
      <c r="AK5" t="s">
        <v>24</v>
      </c>
      <c r="AL5">
        <v>10675</v>
      </c>
      <c r="AM5">
        <v>72</v>
      </c>
      <c r="AN5" s="1">
        <f t="shared" si="8"/>
        <v>148.26388888888889</v>
      </c>
      <c r="AO5" s="1">
        <f t="shared" si="9"/>
        <v>-2.11944444444444</v>
      </c>
      <c r="AQ5">
        <v>4</v>
      </c>
      <c r="AR5" t="s">
        <v>24</v>
      </c>
      <c r="AS5">
        <v>10675</v>
      </c>
      <c r="AT5">
        <v>72</v>
      </c>
      <c r="AU5" s="1">
        <f t="shared" si="10"/>
        <v>148.26388888888889</v>
      </c>
      <c r="AV5" s="1">
        <f t="shared" si="11"/>
        <v>0</v>
      </c>
      <c r="AX5">
        <v>4</v>
      </c>
      <c r="AY5" t="s">
        <v>24</v>
      </c>
      <c r="AZ5">
        <v>11740</v>
      </c>
      <c r="BA5">
        <v>80</v>
      </c>
      <c r="BB5" s="1">
        <f t="shared" si="12"/>
        <v>146.75</v>
      </c>
      <c r="BC5" s="1">
        <f t="shared" si="13"/>
        <v>-1.5138888888888857</v>
      </c>
    </row>
    <row r="6" spans="2:55" ht="14.25">
      <c r="B6">
        <v>2</v>
      </c>
      <c r="C6" t="s">
        <v>20</v>
      </c>
      <c r="D6">
        <v>1844</v>
      </c>
      <c r="E6">
        <v>12</v>
      </c>
      <c r="F6" s="1">
        <f t="shared" si="14"/>
        <v>153.66666666666666</v>
      </c>
      <c r="G6" s="1"/>
      <c r="H6">
        <v>2</v>
      </c>
      <c r="I6" s="1" t="s">
        <v>20</v>
      </c>
      <c r="J6" s="10">
        <v>3446</v>
      </c>
      <c r="K6" s="10">
        <v>24</v>
      </c>
      <c r="L6" s="1">
        <f t="shared" si="0"/>
        <v>143.58333333333334</v>
      </c>
      <c r="M6" s="1">
        <f t="shared" si="1"/>
        <v>-10.083333333333314</v>
      </c>
      <c r="N6" s="1"/>
      <c r="O6" s="10">
        <v>5</v>
      </c>
      <c r="P6" t="s">
        <v>20</v>
      </c>
      <c r="Q6">
        <v>5033</v>
      </c>
      <c r="R6">
        <v>36</v>
      </c>
      <c r="S6" s="1">
        <f t="shared" si="2"/>
        <v>139.80555555555554</v>
      </c>
      <c r="T6" s="1">
        <f t="shared" si="3"/>
        <v>-3.7777777777778</v>
      </c>
      <c r="V6">
        <v>5</v>
      </c>
      <c r="W6" t="s">
        <v>20</v>
      </c>
      <c r="X6">
        <v>6649</v>
      </c>
      <c r="Y6">
        <v>48</v>
      </c>
      <c r="Z6" s="1">
        <f t="shared" si="4"/>
        <v>138.52083333333334</v>
      </c>
      <c r="AA6" s="1">
        <f t="shared" si="5"/>
        <v>-1.2847222222222001</v>
      </c>
      <c r="AC6">
        <v>5</v>
      </c>
      <c r="AD6" t="s">
        <v>20</v>
      </c>
      <c r="AE6">
        <v>8165</v>
      </c>
      <c r="AF6">
        <v>60</v>
      </c>
      <c r="AG6" s="1">
        <f t="shared" si="6"/>
        <v>136.08333333333334</v>
      </c>
      <c r="AH6" s="1">
        <f t="shared" si="7"/>
        <v>-2.4375</v>
      </c>
      <c r="AJ6">
        <v>5</v>
      </c>
      <c r="AK6" t="s">
        <v>20</v>
      </c>
      <c r="AL6">
        <v>9875</v>
      </c>
      <c r="AM6">
        <v>72</v>
      </c>
      <c r="AN6" s="1">
        <f t="shared" si="8"/>
        <v>137.15277777777777</v>
      </c>
      <c r="AO6" s="1">
        <f t="shared" si="9"/>
        <v>1.0694444444444287</v>
      </c>
      <c r="AQ6">
        <v>5</v>
      </c>
      <c r="AR6" t="s">
        <v>20</v>
      </c>
      <c r="AS6">
        <v>11596</v>
      </c>
      <c r="AT6">
        <v>84</v>
      </c>
      <c r="AU6" s="1">
        <f t="shared" si="10"/>
        <v>138.04761904761904</v>
      </c>
      <c r="AV6" s="1">
        <f t="shared" si="11"/>
        <v>0.8948412698412653</v>
      </c>
      <c r="AX6">
        <v>5</v>
      </c>
      <c r="AY6" t="s">
        <v>20</v>
      </c>
      <c r="AZ6">
        <v>11596</v>
      </c>
      <c r="BA6">
        <v>84</v>
      </c>
      <c r="BB6" s="1">
        <f t="shared" si="12"/>
        <v>138.04761904761904</v>
      </c>
      <c r="BC6" s="1">
        <f t="shared" si="13"/>
        <v>0</v>
      </c>
    </row>
    <row r="7" spans="2:55" ht="14.25">
      <c r="B7">
        <v>5</v>
      </c>
      <c r="C7" t="s">
        <v>21</v>
      </c>
      <c r="D7">
        <v>1636</v>
      </c>
      <c r="E7">
        <v>12</v>
      </c>
      <c r="F7" s="1">
        <f t="shared" si="14"/>
        <v>136.33333333333334</v>
      </c>
      <c r="G7" s="1"/>
      <c r="H7">
        <v>5</v>
      </c>
      <c r="I7" s="1" t="s">
        <v>21</v>
      </c>
      <c r="J7" s="10">
        <v>3267</v>
      </c>
      <c r="K7" s="10">
        <v>24</v>
      </c>
      <c r="L7" s="1">
        <f t="shared" si="0"/>
        <v>136.125</v>
      </c>
      <c r="M7" s="1">
        <f t="shared" si="1"/>
        <v>-0.2083333333333428</v>
      </c>
      <c r="N7" s="1"/>
      <c r="O7" s="10">
        <v>7</v>
      </c>
      <c r="P7" t="s">
        <v>21</v>
      </c>
      <c r="Q7">
        <v>4851</v>
      </c>
      <c r="R7">
        <v>36</v>
      </c>
      <c r="S7" s="1">
        <f t="shared" si="2"/>
        <v>134.75</v>
      </c>
      <c r="T7" s="1">
        <f t="shared" si="3"/>
        <v>-1.375</v>
      </c>
      <c r="V7">
        <v>6</v>
      </c>
      <c r="W7" t="s">
        <v>21</v>
      </c>
      <c r="X7">
        <v>6447</v>
      </c>
      <c r="Y7">
        <v>48</v>
      </c>
      <c r="Z7" s="1">
        <f t="shared" si="4"/>
        <v>134.3125</v>
      </c>
      <c r="AA7" s="1">
        <f t="shared" si="5"/>
        <v>-0.4375</v>
      </c>
      <c r="AC7">
        <v>6</v>
      </c>
      <c r="AD7" t="s">
        <v>21</v>
      </c>
      <c r="AE7">
        <v>8091</v>
      </c>
      <c r="AF7">
        <v>60</v>
      </c>
      <c r="AG7" s="1">
        <f t="shared" si="6"/>
        <v>134.85</v>
      </c>
      <c r="AH7" s="1">
        <f t="shared" si="7"/>
        <v>0.5374999999999943</v>
      </c>
      <c r="AJ7">
        <v>6</v>
      </c>
      <c r="AK7" t="s">
        <v>21</v>
      </c>
      <c r="AL7">
        <v>9616</v>
      </c>
      <c r="AM7">
        <v>72</v>
      </c>
      <c r="AN7" s="1">
        <f t="shared" si="8"/>
        <v>133.55555555555554</v>
      </c>
      <c r="AO7" s="1">
        <f t="shared" si="9"/>
        <v>-1.2944444444444514</v>
      </c>
      <c r="AQ7">
        <v>6</v>
      </c>
      <c r="AR7" t="s">
        <v>21</v>
      </c>
      <c r="AS7">
        <v>11121</v>
      </c>
      <c r="AT7">
        <v>84</v>
      </c>
      <c r="AU7" s="1">
        <f t="shared" si="10"/>
        <v>132.39285714285714</v>
      </c>
      <c r="AV7" s="1">
        <f t="shared" si="11"/>
        <v>-1.1626984126984041</v>
      </c>
      <c r="AX7">
        <v>6</v>
      </c>
      <c r="AY7" t="s">
        <v>21</v>
      </c>
      <c r="AZ7">
        <v>11121</v>
      </c>
      <c r="BA7">
        <v>84</v>
      </c>
      <c r="BB7" s="1">
        <f t="shared" si="12"/>
        <v>132.39285714285714</v>
      </c>
      <c r="BC7" s="1">
        <f t="shared" si="13"/>
        <v>0</v>
      </c>
    </row>
    <row r="8" spans="2:55" ht="14.25">
      <c r="B8">
        <v>6</v>
      </c>
      <c r="C8" t="s">
        <v>22</v>
      </c>
      <c r="D8">
        <v>1583</v>
      </c>
      <c r="E8">
        <v>12</v>
      </c>
      <c r="F8" s="1">
        <f t="shared" si="14"/>
        <v>131.91666666666666</v>
      </c>
      <c r="G8" s="1"/>
      <c r="H8">
        <v>6</v>
      </c>
      <c r="I8" s="1" t="s">
        <v>22</v>
      </c>
      <c r="J8" s="10">
        <v>3307</v>
      </c>
      <c r="K8" s="10">
        <v>24</v>
      </c>
      <c r="L8" s="1">
        <f t="shared" si="0"/>
        <v>137.79166666666666</v>
      </c>
      <c r="M8" s="1">
        <f t="shared" si="1"/>
        <v>5.875</v>
      </c>
      <c r="N8" s="1"/>
      <c r="O8" s="10">
        <v>6</v>
      </c>
      <c r="P8" t="s">
        <v>22</v>
      </c>
      <c r="Q8">
        <v>4768</v>
      </c>
      <c r="R8">
        <v>36</v>
      </c>
      <c r="S8" s="1">
        <f t="shared" si="2"/>
        <v>132.44444444444446</v>
      </c>
      <c r="T8" s="1">
        <f t="shared" si="3"/>
        <v>-5.3472222222222</v>
      </c>
      <c r="V8">
        <v>7</v>
      </c>
      <c r="W8" t="s">
        <v>22</v>
      </c>
      <c r="X8">
        <v>5970</v>
      </c>
      <c r="Y8">
        <v>46</v>
      </c>
      <c r="Z8" s="1">
        <f t="shared" si="4"/>
        <v>129.7826086956522</v>
      </c>
      <c r="AA8" s="1">
        <f t="shared" si="5"/>
        <v>-2.661835748792271</v>
      </c>
      <c r="AC8">
        <v>7</v>
      </c>
      <c r="AD8" t="s">
        <v>22</v>
      </c>
      <c r="AE8">
        <v>7510</v>
      </c>
      <c r="AF8">
        <v>58</v>
      </c>
      <c r="AG8" s="1">
        <f t="shared" si="6"/>
        <v>129.48275862068965</v>
      </c>
      <c r="AH8" s="1">
        <f t="shared" si="7"/>
        <v>-0.299850074962535</v>
      </c>
      <c r="AJ8">
        <v>7</v>
      </c>
      <c r="AK8" t="s">
        <v>22</v>
      </c>
      <c r="AL8">
        <v>8929</v>
      </c>
      <c r="AM8">
        <v>70</v>
      </c>
      <c r="AN8" s="1">
        <f t="shared" si="8"/>
        <v>127.55714285714286</v>
      </c>
      <c r="AO8" s="1">
        <f t="shared" si="9"/>
        <v>-1.9256157635467872</v>
      </c>
      <c r="AQ8">
        <v>7</v>
      </c>
      <c r="AR8" t="s">
        <v>22</v>
      </c>
      <c r="AS8">
        <v>8929</v>
      </c>
      <c r="AT8">
        <v>70</v>
      </c>
      <c r="AU8" s="1">
        <f t="shared" si="10"/>
        <v>127.55714285714286</v>
      </c>
      <c r="AV8" s="1">
        <f t="shared" si="11"/>
        <v>0</v>
      </c>
      <c r="AX8">
        <v>7</v>
      </c>
      <c r="AY8" t="s">
        <v>22</v>
      </c>
      <c r="AZ8">
        <v>9775</v>
      </c>
      <c r="BA8">
        <v>78</v>
      </c>
      <c r="BB8" s="1">
        <f t="shared" si="12"/>
        <v>125.32051282051282</v>
      </c>
      <c r="BC8" s="1">
        <f t="shared" si="13"/>
        <v>-2.2366300366300464</v>
      </c>
    </row>
    <row r="9" spans="2:55" ht="14.25">
      <c r="B9">
        <v>8</v>
      </c>
      <c r="C9" t="s">
        <v>25</v>
      </c>
      <c r="D9">
        <v>0</v>
      </c>
      <c r="E9">
        <v>0</v>
      </c>
      <c r="F9" s="1">
        <v>0</v>
      </c>
      <c r="G9" s="1"/>
      <c r="H9">
        <v>8</v>
      </c>
      <c r="I9" s="1" t="s">
        <v>25</v>
      </c>
      <c r="J9" s="10">
        <v>0</v>
      </c>
      <c r="K9" s="10">
        <v>0</v>
      </c>
      <c r="L9" s="1">
        <v>0</v>
      </c>
      <c r="M9" s="1">
        <f t="shared" si="1"/>
        <v>0</v>
      </c>
      <c r="N9" s="1"/>
      <c r="O9" s="10">
        <v>8</v>
      </c>
      <c r="P9" t="s">
        <v>25</v>
      </c>
      <c r="Q9">
        <v>0</v>
      </c>
      <c r="R9">
        <v>0</v>
      </c>
      <c r="S9" s="1">
        <v>0</v>
      </c>
      <c r="T9" s="1">
        <f t="shared" si="3"/>
        <v>0</v>
      </c>
      <c r="V9">
        <v>8</v>
      </c>
      <c r="W9" t="s">
        <v>25</v>
      </c>
      <c r="X9">
        <v>0</v>
      </c>
      <c r="Y9">
        <v>0</v>
      </c>
      <c r="Z9" s="1">
        <v>0</v>
      </c>
      <c r="AA9" s="1">
        <f t="shared" si="5"/>
        <v>0</v>
      </c>
      <c r="AC9">
        <v>8</v>
      </c>
      <c r="AD9" t="s">
        <v>25</v>
      </c>
      <c r="AE9">
        <v>0</v>
      </c>
      <c r="AF9">
        <v>0</v>
      </c>
      <c r="AG9" s="1">
        <v>0</v>
      </c>
      <c r="AH9" s="1">
        <f t="shared" si="7"/>
        <v>0</v>
      </c>
      <c r="AJ9">
        <v>8</v>
      </c>
      <c r="AK9" t="s">
        <v>25</v>
      </c>
      <c r="AL9">
        <v>0</v>
      </c>
      <c r="AM9">
        <v>0</v>
      </c>
      <c r="AN9" s="1">
        <v>0</v>
      </c>
      <c r="AO9" s="1">
        <f t="shared" si="9"/>
        <v>0</v>
      </c>
      <c r="AQ9">
        <v>8</v>
      </c>
      <c r="AR9" t="s">
        <v>25</v>
      </c>
      <c r="AS9">
        <v>0</v>
      </c>
      <c r="AT9">
        <v>0</v>
      </c>
      <c r="AU9" s="1">
        <v>0</v>
      </c>
      <c r="AV9" s="1">
        <f t="shared" si="11"/>
        <v>0</v>
      </c>
      <c r="AX9">
        <v>8</v>
      </c>
      <c r="AY9" t="s">
        <v>25</v>
      </c>
      <c r="AZ9">
        <v>0</v>
      </c>
      <c r="BA9">
        <v>0</v>
      </c>
      <c r="BB9" s="1">
        <v>0</v>
      </c>
      <c r="BC9" s="1">
        <f t="shared" si="13"/>
        <v>0</v>
      </c>
    </row>
    <row r="11" ht="15" thickBot="1"/>
    <row r="12" spans="8:16" ht="15" thickBot="1">
      <c r="H12" s="2"/>
      <c r="I12" s="3"/>
      <c r="J12" s="3"/>
      <c r="K12" s="3"/>
      <c r="L12" s="3"/>
      <c r="M12" s="3"/>
      <c r="N12" s="3"/>
      <c r="O12" s="3"/>
      <c r="P12" s="4"/>
    </row>
    <row r="13" spans="8:16" ht="15" thickBot="1">
      <c r="H13" s="2"/>
      <c r="I13" s="3"/>
      <c r="J13" s="3"/>
      <c r="K13" s="3"/>
      <c r="L13" s="3"/>
      <c r="M13" s="3"/>
      <c r="N13" s="3"/>
      <c r="O13" s="3"/>
      <c r="P13" s="5"/>
    </row>
    <row r="14" spans="8:16" ht="22.5" customHeight="1" thickBot="1">
      <c r="H14" s="2"/>
      <c r="I14" s="3"/>
      <c r="J14" s="6"/>
      <c r="K14" s="3"/>
      <c r="L14" s="3"/>
      <c r="M14" s="3"/>
      <c r="N14" s="3"/>
      <c r="O14" s="3"/>
      <c r="P14" s="4"/>
    </row>
    <row r="15" spans="8:16" ht="21.75" customHeight="1" thickBot="1">
      <c r="H15" s="2"/>
      <c r="I15" s="3"/>
      <c r="J15" s="3"/>
      <c r="K15" s="3"/>
      <c r="L15" s="3"/>
      <c r="M15" s="6"/>
      <c r="N15" s="3"/>
      <c r="O15" s="3"/>
      <c r="P15" s="4"/>
    </row>
    <row r="16" spans="8:16" ht="25.5" customHeight="1" thickBot="1">
      <c r="H16" s="2"/>
      <c r="I16" s="3"/>
      <c r="J16" s="3"/>
      <c r="K16" s="3"/>
      <c r="L16" s="3"/>
      <c r="M16" s="3"/>
      <c r="N16" s="3"/>
      <c r="O16" s="6"/>
      <c r="P16" s="4"/>
    </row>
    <row r="17" spans="8:16" ht="15" thickBot="1">
      <c r="H17" s="2"/>
      <c r="I17" s="3"/>
      <c r="J17" s="3"/>
      <c r="K17" s="3"/>
      <c r="L17" s="3"/>
      <c r="M17" s="6"/>
      <c r="N17" s="3"/>
      <c r="O17" s="3"/>
      <c r="P17" s="4"/>
    </row>
    <row r="18" spans="8:16" ht="15" thickBot="1">
      <c r="H18" s="2"/>
      <c r="I18" s="3"/>
      <c r="J18" s="3"/>
      <c r="K18" s="3"/>
      <c r="L18" s="3"/>
      <c r="M18" s="6"/>
      <c r="N18" s="3"/>
      <c r="O18" s="3"/>
      <c r="P18" s="4"/>
    </row>
    <row r="19" spans="8:16" ht="15" thickBot="1">
      <c r="H19" s="2"/>
      <c r="I19" s="3"/>
      <c r="J19" s="3"/>
      <c r="K19" s="3"/>
      <c r="L19" s="3"/>
      <c r="M19" s="3"/>
      <c r="N19" s="3"/>
      <c r="O19" s="6"/>
      <c r="P19" s="4"/>
    </row>
    <row r="20" spans="8:16" ht="15" thickBot="1">
      <c r="H20" s="7"/>
      <c r="I20" s="8"/>
      <c r="J20" s="8"/>
      <c r="K20" s="8"/>
      <c r="L20" s="8"/>
      <c r="M20" s="8"/>
      <c r="N20" s="8"/>
      <c r="O20" s="8"/>
      <c r="P20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S9"/>
  <sheetViews>
    <sheetView zoomScalePageLayoutView="0" workbookViewId="0" topLeftCell="CM2">
      <selection activeCell="CN2" sqref="CN2:CS9"/>
    </sheetView>
  </sheetViews>
  <sheetFormatPr defaultColWidth="9.140625" defaultRowHeight="15"/>
  <cols>
    <col min="2" max="2" width="19.57421875" style="0" customWidth="1"/>
    <col min="3" max="3" width="17.140625" style="0" customWidth="1"/>
    <col min="4" max="4" width="18.28125" style="0" customWidth="1"/>
    <col min="5" max="5" width="17.28125" style="0" customWidth="1"/>
    <col min="6" max="6" width="36.57421875" style="0" customWidth="1"/>
    <col min="9" max="9" width="18.421875" style="0" customWidth="1"/>
    <col min="10" max="10" width="17.00390625" style="0" customWidth="1"/>
    <col min="11" max="11" width="18.140625" style="0" customWidth="1"/>
    <col min="12" max="12" width="17.28125" style="0" customWidth="1"/>
    <col min="13" max="13" width="36.28125" style="0" customWidth="1"/>
    <col min="16" max="16" width="18.140625" style="0" customWidth="1"/>
    <col min="17" max="17" width="17.140625" style="0" customWidth="1"/>
    <col min="18" max="18" width="18.28125" style="0" customWidth="1"/>
    <col min="19" max="19" width="17.57421875" style="0" customWidth="1"/>
    <col min="20" max="20" width="36.00390625" style="0" customWidth="1"/>
    <col min="23" max="23" width="16.7109375" style="0" customWidth="1"/>
    <col min="24" max="24" width="16.28125" style="0" customWidth="1"/>
    <col min="25" max="25" width="17.00390625" style="0" customWidth="1"/>
    <col min="26" max="26" width="16.28125" style="0" customWidth="1"/>
    <col min="27" max="27" width="32.28125" style="0" customWidth="1"/>
    <col min="30" max="30" width="16.7109375" style="0" customWidth="1"/>
    <col min="31" max="31" width="16.00390625" style="0" customWidth="1"/>
    <col min="32" max="32" width="16.8515625" style="0" customWidth="1"/>
    <col min="33" max="33" width="15.8515625" style="0" customWidth="1"/>
    <col min="34" max="34" width="32.7109375" style="0" customWidth="1"/>
    <col min="37" max="37" width="16.28125" style="0" customWidth="1"/>
    <col min="38" max="39" width="16.7109375" style="0" customWidth="1"/>
    <col min="40" max="40" width="16.140625" style="0" customWidth="1"/>
    <col min="41" max="41" width="32.57421875" style="0" customWidth="1"/>
    <col min="44" max="44" width="16.8515625" style="0" customWidth="1"/>
    <col min="45" max="45" width="15.7109375" style="0" customWidth="1"/>
    <col min="46" max="46" width="16.7109375" style="0" customWidth="1"/>
    <col min="47" max="47" width="16.140625" style="0" customWidth="1"/>
    <col min="48" max="48" width="32.421875" style="0" customWidth="1"/>
    <col min="51" max="52" width="15.7109375" style="0" customWidth="1"/>
    <col min="53" max="53" width="16.7109375" style="0" customWidth="1"/>
    <col min="54" max="54" width="16.28125" style="0" customWidth="1"/>
    <col min="55" max="55" width="32.7109375" style="0" customWidth="1"/>
    <col min="58" max="59" width="16.28125" style="0" customWidth="1"/>
    <col min="60" max="60" width="17.140625" style="0" customWidth="1"/>
    <col min="61" max="61" width="16.140625" style="0" customWidth="1"/>
    <col min="62" max="62" width="32.57421875" style="0" customWidth="1"/>
    <col min="65" max="65" width="15.8515625" style="0" customWidth="1"/>
    <col min="66" max="66" width="16.140625" style="0" customWidth="1"/>
    <col min="67" max="67" width="16.57421875" style="0" customWidth="1"/>
    <col min="68" max="68" width="15.8515625" style="0" customWidth="1"/>
    <col min="69" max="69" width="33.00390625" style="0" customWidth="1"/>
    <col min="72" max="72" width="16.00390625" style="0" customWidth="1"/>
    <col min="73" max="73" width="16.140625" style="0" customWidth="1"/>
    <col min="74" max="74" width="17.00390625" style="0" customWidth="1"/>
    <col min="75" max="75" width="16.00390625" style="0" customWidth="1"/>
    <col min="76" max="76" width="32.8515625" style="0" customWidth="1"/>
    <col min="79" max="79" width="17.421875" style="0" customWidth="1"/>
    <col min="80" max="80" width="16.00390625" style="0" customWidth="1"/>
    <col min="81" max="81" width="17.00390625" style="0" customWidth="1"/>
    <col min="82" max="82" width="16.421875" style="0" customWidth="1"/>
    <col min="83" max="83" width="32.421875" style="0" customWidth="1"/>
    <col min="86" max="86" width="16.57421875" style="0" customWidth="1"/>
    <col min="87" max="87" width="16.140625" style="0" customWidth="1"/>
    <col min="88" max="88" width="16.57421875" style="0" customWidth="1"/>
    <col min="89" max="89" width="16.140625" style="0" customWidth="1"/>
    <col min="90" max="90" width="32.8515625" style="0" customWidth="1"/>
    <col min="93" max="93" width="16.28125" style="0" customWidth="1"/>
    <col min="94" max="94" width="16.00390625" style="0" customWidth="1"/>
    <col min="95" max="95" width="16.7109375" style="0" customWidth="1"/>
    <col min="96" max="96" width="15.8515625" style="0" customWidth="1"/>
    <col min="97" max="97" width="32.7109375" style="0" customWidth="1"/>
  </cols>
  <sheetData>
    <row r="2" spans="1:97" ht="14.25">
      <c r="A2" t="s">
        <v>0</v>
      </c>
      <c r="B2" t="s">
        <v>8</v>
      </c>
      <c r="C2" t="s">
        <v>17</v>
      </c>
      <c r="D2" t="s">
        <v>18</v>
      </c>
      <c r="E2" t="s">
        <v>19</v>
      </c>
      <c r="F2" t="s">
        <v>42</v>
      </c>
      <c r="H2" t="s">
        <v>0</v>
      </c>
      <c r="I2" t="s">
        <v>8</v>
      </c>
      <c r="J2" t="s">
        <v>17</v>
      </c>
      <c r="K2" t="s">
        <v>18</v>
      </c>
      <c r="L2" t="s">
        <v>19</v>
      </c>
      <c r="M2" t="s">
        <v>42</v>
      </c>
      <c r="O2" t="s">
        <v>0</v>
      </c>
      <c r="P2" t="s">
        <v>8</v>
      </c>
      <c r="Q2" t="s">
        <v>17</v>
      </c>
      <c r="R2" t="s">
        <v>18</v>
      </c>
      <c r="S2" t="s">
        <v>19</v>
      </c>
      <c r="T2" t="s">
        <v>42</v>
      </c>
      <c r="V2" t="s">
        <v>0</v>
      </c>
      <c r="W2" t="s">
        <v>8</v>
      </c>
      <c r="X2" t="s">
        <v>17</v>
      </c>
      <c r="Y2" t="s">
        <v>18</v>
      </c>
      <c r="Z2" t="s">
        <v>19</v>
      </c>
      <c r="AA2" t="s">
        <v>42</v>
      </c>
      <c r="AC2" t="s">
        <v>0</v>
      </c>
      <c r="AD2" t="s">
        <v>8</v>
      </c>
      <c r="AE2" t="s">
        <v>17</v>
      </c>
      <c r="AF2" t="s">
        <v>18</v>
      </c>
      <c r="AG2" t="s">
        <v>19</v>
      </c>
      <c r="AH2" t="s">
        <v>42</v>
      </c>
      <c r="AJ2" t="s">
        <v>0</v>
      </c>
      <c r="AK2" t="s">
        <v>8</v>
      </c>
      <c r="AL2" t="s">
        <v>17</v>
      </c>
      <c r="AM2" t="s">
        <v>18</v>
      </c>
      <c r="AN2" t="s">
        <v>19</v>
      </c>
      <c r="AO2" t="s">
        <v>42</v>
      </c>
      <c r="AQ2" t="s">
        <v>0</v>
      </c>
      <c r="AR2" t="s">
        <v>8</v>
      </c>
      <c r="AS2" t="s">
        <v>17</v>
      </c>
      <c r="AT2" t="s">
        <v>18</v>
      </c>
      <c r="AU2" t="s">
        <v>19</v>
      </c>
      <c r="AV2" t="s">
        <v>42</v>
      </c>
      <c r="AX2" t="s">
        <v>0</v>
      </c>
      <c r="AY2" t="s">
        <v>8</v>
      </c>
      <c r="AZ2" t="s">
        <v>17</v>
      </c>
      <c r="BA2" t="s">
        <v>18</v>
      </c>
      <c r="BB2" t="s">
        <v>19</v>
      </c>
      <c r="BC2" t="s">
        <v>42</v>
      </c>
      <c r="BE2" t="s">
        <v>0</v>
      </c>
      <c r="BF2" t="s">
        <v>8</v>
      </c>
      <c r="BG2" t="s">
        <v>17</v>
      </c>
      <c r="BH2" t="s">
        <v>18</v>
      </c>
      <c r="BI2" t="s">
        <v>19</v>
      </c>
      <c r="BJ2" t="s">
        <v>42</v>
      </c>
      <c r="BL2" t="s">
        <v>0</v>
      </c>
      <c r="BM2" t="s">
        <v>8</v>
      </c>
      <c r="BN2" t="s">
        <v>17</v>
      </c>
      <c r="BO2" t="s">
        <v>18</v>
      </c>
      <c r="BP2" t="s">
        <v>19</v>
      </c>
      <c r="BQ2" t="s">
        <v>42</v>
      </c>
      <c r="BS2" t="s">
        <v>0</v>
      </c>
      <c r="BT2" t="s">
        <v>8</v>
      </c>
      <c r="BU2" t="s">
        <v>17</v>
      </c>
      <c r="BV2" t="s">
        <v>18</v>
      </c>
      <c r="BW2" t="s">
        <v>19</v>
      </c>
      <c r="BX2" t="s">
        <v>42</v>
      </c>
      <c r="BZ2" t="s">
        <v>0</v>
      </c>
      <c r="CA2" t="s">
        <v>8</v>
      </c>
      <c r="CB2" t="s">
        <v>17</v>
      </c>
      <c r="CC2" t="s">
        <v>18</v>
      </c>
      <c r="CD2" t="s">
        <v>19</v>
      </c>
      <c r="CE2" t="s">
        <v>42</v>
      </c>
      <c r="CG2" t="s">
        <v>0</v>
      </c>
      <c r="CH2" t="s">
        <v>8</v>
      </c>
      <c r="CI2" t="s">
        <v>17</v>
      </c>
      <c r="CJ2" t="s">
        <v>18</v>
      </c>
      <c r="CK2" t="s">
        <v>19</v>
      </c>
      <c r="CL2" t="s">
        <v>42</v>
      </c>
      <c r="CN2" t="s">
        <v>0</v>
      </c>
      <c r="CO2" t="s">
        <v>8</v>
      </c>
      <c r="CP2" t="s">
        <v>17</v>
      </c>
      <c r="CQ2" t="s">
        <v>18</v>
      </c>
      <c r="CR2" t="s">
        <v>19</v>
      </c>
      <c r="CS2" t="s">
        <v>42</v>
      </c>
    </row>
    <row r="3" spans="1:97" ht="14.25">
      <c r="A3">
        <v>1</v>
      </c>
      <c r="B3" t="s">
        <v>24</v>
      </c>
      <c r="C3">
        <v>1853</v>
      </c>
      <c r="D3">
        <v>12</v>
      </c>
      <c r="E3" s="1">
        <f>SUM(C3)/D3</f>
        <v>154.41666666666666</v>
      </c>
      <c r="F3" t="e">
        <f>SUM(E3-#REF!)</f>
        <v>#REF!</v>
      </c>
      <c r="H3">
        <v>1</v>
      </c>
      <c r="I3" t="s">
        <v>24</v>
      </c>
      <c r="J3">
        <v>3720</v>
      </c>
      <c r="K3">
        <v>24</v>
      </c>
      <c r="L3" s="1">
        <f>SUM(J3)/K3</f>
        <v>155</v>
      </c>
      <c r="M3" s="1">
        <f>SUM(L3-E3)</f>
        <v>0.5833333333333428</v>
      </c>
      <c r="O3">
        <v>1</v>
      </c>
      <c r="P3" t="s">
        <v>24</v>
      </c>
      <c r="Q3">
        <v>5737</v>
      </c>
      <c r="R3">
        <v>36</v>
      </c>
      <c r="S3" s="1">
        <f>SUM(Q3)/R3</f>
        <v>159.36111111111111</v>
      </c>
      <c r="T3" s="1">
        <f>SUM(S3-L3)</f>
        <v>4.361111111111114</v>
      </c>
      <c r="V3">
        <v>1</v>
      </c>
      <c r="W3" t="s">
        <v>24</v>
      </c>
      <c r="X3">
        <v>9503</v>
      </c>
      <c r="Y3">
        <v>60</v>
      </c>
      <c r="Z3" s="1">
        <f>SUM(X3)/Y3</f>
        <v>158.38333333333333</v>
      </c>
      <c r="AA3" s="1">
        <f>SUM(Z3-S3)</f>
        <v>-0.9777777777777885</v>
      </c>
      <c r="AC3">
        <v>1</v>
      </c>
      <c r="AD3" t="s">
        <v>24</v>
      </c>
      <c r="AE3">
        <v>11394</v>
      </c>
      <c r="AF3">
        <v>72</v>
      </c>
      <c r="AG3" s="1">
        <f>SUM(AE3)/AF3</f>
        <v>158.25</v>
      </c>
      <c r="AH3" s="1">
        <f>SUM(AG3-Z3)</f>
        <v>-0.13333333333332575</v>
      </c>
      <c r="AJ3">
        <v>1</v>
      </c>
      <c r="AK3" t="s">
        <v>24</v>
      </c>
      <c r="AL3">
        <v>12738</v>
      </c>
      <c r="AM3">
        <v>80</v>
      </c>
      <c r="AN3" s="1">
        <f>SUM(AL3)/AM3</f>
        <v>159.225</v>
      </c>
      <c r="AO3" s="1">
        <f>SUM(AN3-AG3)</f>
        <v>0.9749999999999943</v>
      </c>
      <c r="AQ3">
        <v>1</v>
      </c>
      <c r="AR3" t="s">
        <v>24</v>
      </c>
      <c r="AS3">
        <v>14545</v>
      </c>
      <c r="AT3">
        <v>92</v>
      </c>
      <c r="AU3" s="1">
        <f>SUM(AS3)/AT3</f>
        <v>158.09782608695653</v>
      </c>
      <c r="AV3" s="1">
        <f>SUM(AU3-AN3)</f>
        <v>-1.127173913043464</v>
      </c>
      <c r="AX3">
        <v>1</v>
      </c>
      <c r="AY3" t="s">
        <v>24</v>
      </c>
      <c r="AZ3">
        <v>16511</v>
      </c>
      <c r="BA3">
        <v>104</v>
      </c>
      <c r="BB3" s="1">
        <f>SUM(AZ3)/BA3</f>
        <v>158.7596153846154</v>
      </c>
      <c r="BC3" s="1">
        <f>SUM(BB3-AU3)</f>
        <v>0.6617892976588564</v>
      </c>
      <c r="BE3">
        <v>1</v>
      </c>
      <c r="BF3" t="s">
        <v>24</v>
      </c>
      <c r="BG3">
        <v>18397</v>
      </c>
      <c r="BH3">
        <v>116</v>
      </c>
      <c r="BI3" s="1">
        <f>SUM(BG3)/BH3</f>
        <v>158.5948275862069</v>
      </c>
      <c r="BJ3" s="1">
        <f>SUM(BI3-BB3)</f>
        <v>-0.1647877984084971</v>
      </c>
      <c r="BL3">
        <v>1</v>
      </c>
      <c r="BM3" t="s">
        <v>24</v>
      </c>
      <c r="BN3">
        <v>20153</v>
      </c>
      <c r="BO3">
        <v>128</v>
      </c>
      <c r="BP3" s="1">
        <f>SUM(BN3)/BO3</f>
        <v>157.4453125</v>
      </c>
      <c r="BQ3" s="1">
        <f>SUM(BP3-BI3)</f>
        <v>-1.1495150862068897</v>
      </c>
      <c r="BS3">
        <v>1</v>
      </c>
      <c r="BT3" t="s">
        <v>24</v>
      </c>
      <c r="BU3">
        <v>22081</v>
      </c>
      <c r="BV3">
        <v>140</v>
      </c>
      <c r="BW3" s="1">
        <f>SUM(BU3)/BV3</f>
        <v>157.72142857142856</v>
      </c>
      <c r="BX3" s="1">
        <f>SUM(BW3-BP3)</f>
        <v>0.27611607142856087</v>
      </c>
      <c r="BZ3">
        <v>1</v>
      </c>
      <c r="CA3" t="s">
        <v>24</v>
      </c>
      <c r="CB3">
        <v>23897</v>
      </c>
      <c r="CC3">
        <v>152</v>
      </c>
      <c r="CD3" s="1">
        <f>SUM(CB3)/CC3</f>
        <v>157.2171052631579</v>
      </c>
      <c r="CE3" s="1">
        <f>SUM(CD3-BW3)</f>
        <v>-0.5043233082706706</v>
      </c>
      <c r="CG3">
        <v>1</v>
      </c>
      <c r="CH3" t="s">
        <v>24</v>
      </c>
      <c r="CI3">
        <v>25683</v>
      </c>
      <c r="CJ3">
        <v>164</v>
      </c>
      <c r="CK3" s="1">
        <f>SUM(CI3)/CJ3</f>
        <v>156.60365853658536</v>
      </c>
      <c r="CL3" s="1">
        <f>SUM(CK3-CD3)</f>
        <v>-0.6134467265725334</v>
      </c>
      <c r="CN3">
        <v>1</v>
      </c>
      <c r="CO3" t="s">
        <v>24</v>
      </c>
      <c r="CP3">
        <v>27503</v>
      </c>
      <c r="CQ3">
        <v>176</v>
      </c>
      <c r="CR3" s="1">
        <f>SUM(CP3)/CQ3</f>
        <v>156.26704545454547</v>
      </c>
      <c r="CS3" s="1">
        <f>SUM(CR3-CK3)</f>
        <v>-0.3366130820398894</v>
      </c>
    </row>
    <row r="4" spans="1:97" ht="14.25">
      <c r="A4">
        <v>3</v>
      </c>
      <c r="B4" t="s">
        <v>45</v>
      </c>
      <c r="C4">
        <v>1707</v>
      </c>
      <c r="D4">
        <v>12</v>
      </c>
      <c r="E4" s="1">
        <f>SUM(C4)/D4</f>
        <v>142.25</v>
      </c>
      <c r="F4" t="e">
        <f>SUM(E4-#REF!)</f>
        <v>#REF!</v>
      </c>
      <c r="H4">
        <v>3</v>
      </c>
      <c r="I4" t="s">
        <v>45</v>
      </c>
      <c r="J4">
        <v>3615</v>
      </c>
      <c r="K4">
        <v>24</v>
      </c>
      <c r="L4" s="1">
        <f>SUM(J4)/K4</f>
        <v>150.625</v>
      </c>
      <c r="M4" s="1">
        <f>SUM(L4-E4)</f>
        <v>8.375</v>
      </c>
      <c r="O4">
        <v>2</v>
      </c>
      <c r="P4" t="s">
        <v>45</v>
      </c>
      <c r="Q4">
        <v>5621</v>
      </c>
      <c r="R4">
        <v>36</v>
      </c>
      <c r="S4" s="1">
        <f>SUM(Q4)/R4</f>
        <v>156.13888888888889</v>
      </c>
      <c r="T4" s="1">
        <f>SUM(S4-L4)</f>
        <v>5.513888888888886</v>
      </c>
      <c r="V4">
        <v>2</v>
      </c>
      <c r="W4" t="s">
        <v>45</v>
      </c>
      <c r="X4">
        <v>9208</v>
      </c>
      <c r="Y4">
        <v>60</v>
      </c>
      <c r="Z4" s="1">
        <f>SUM(X4)/Y4</f>
        <v>153.46666666666667</v>
      </c>
      <c r="AA4" s="1">
        <f>SUM(Z4-S4)</f>
        <v>-2.672222222222217</v>
      </c>
      <c r="AC4">
        <v>2</v>
      </c>
      <c r="AD4" t="s">
        <v>45</v>
      </c>
      <c r="AE4">
        <v>11193</v>
      </c>
      <c r="AF4">
        <v>72</v>
      </c>
      <c r="AG4" s="1">
        <f>SUM(AE4)/AF4</f>
        <v>155.45833333333334</v>
      </c>
      <c r="AH4" s="1">
        <f>SUM(AG4-Z4)</f>
        <v>1.9916666666666742</v>
      </c>
      <c r="AJ4">
        <v>2</v>
      </c>
      <c r="AK4" t="s">
        <v>45</v>
      </c>
      <c r="AL4">
        <v>12967</v>
      </c>
      <c r="AM4">
        <v>84</v>
      </c>
      <c r="AN4" s="1">
        <f>SUM(AL4)/AM4</f>
        <v>154.36904761904762</v>
      </c>
      <c r="AO4" s="1">
        <f>SUM(AN4-AG4)</f>
        <v>-1.0892857142857224</v>
      </c>
      <c r="AQ4">
        <v>3</v>
      </c>
      <c r="AR4" t="s">
        <v>45</v>
      </c>
      <c r="AS4">
        <v>14573</v>
      </c>
      <c r="AT4">
        <v>96</v>
      </c>
      <c r="AU4" s="1">
        <f>SUM(AS4)/AT4</f>
        <v>151.80208333333334</v>
      </c>
      <c r="AV4" s="1">
        <f>SUM(AU4-AN4)</f>
        <v>-2.5669642857142776</v>
      </c>
      <c r="AX4">
        <v>3</v>
      </c>
      <c r="AY4" t="s">
        <v>45</v>
      </c>
      <c r="AZ4">
        <v>16563</v>
      </c>
      <c r="BA4">
        <v>108</v>
      </c>
      <c r="BB4" s="1">
        <f>SUM(AZ4)/BA4</f>
        <v>153.36111111111111</v>
      </c>
      <c r="BC4" s="1">
        <f>SUM(BB4-AU4)</f>
        <v>1.5590277777777715</v>
      </c>
      <c r="BE4">
        <v>2</v>
      </c>
      <c r="BF4" t="s">
        <v>45</v>
      </c>
      <c r="BG4">
        <v>18321</v>
      </c>
      <c r="BH4">
        <v>120</v>
      </c>
      <c r="BI4" s="1">
        <f>SUM(BG4)/BH4</f>
        <v>152.675</v>
      </c>
      <c r="BJ4" s="1">
        <f>SUM(BI4-BB4)</f>
        <v>-0.6861111111111029</v>
      </c>
      <c r="BL4">
        <v>2</v>
      </c>
      <c r="BM4" t="s">
        <v>45</v>
      </c>
      <c r="BN4">
        <v>18321</v>
      </c>
      <c r="BO4">
        <v>120</v>
      </c>
      <c r="BP4" s="1">
        <f>SUM(BN4)/BO4</f>
        <v>152.675</v>
      </c>
      <c r="BQ4" s="1">
        <f>SUM(BP4-BI4)</f>
        <v>0</v>
      </c>
      <c r="BS4">
        <v>3</v>
      </c>
      <c r="BT4" t="s">
        <v>45</v>
      </c>
      <c r="BU4">
        <v>22072</v>
      </c>
      <c r="BV4">
        <v>144</v>
      </c>
      <c r="BW4" s="1">
        <f>SUM(BU4)/BV4</f>
        <v>153.27777777777777</v>
      </c>
      <c r="BX4" s="1">
        <f>SUM(BW4-BP4)</f>
        <v>0.6027777777777601</v>
      </c>
      <c r="BZ4">
        <v>2</v>
      </c>
      <c r="CA4" t="s">
        <v>45</v>
      </c>
      <c r="CB4">
        <v>24165</v>
      </c>
      <c r="CC4">
        <v>156</v>
      </c>
      <c r="CD4" s="1">
        <f>SUM(CB4)/CC4</f>
        <v>154.90384615384616</v>
      </c>
      <c r="CE4" s="1">
        <f>SUM(CD4-BW4)</f>
        <v>1.626068376068389</v>
      </c>
      <c r="CG4">
        <v>2</v>
      </c>
      <c r="CH4" t="s">
        <v>45</v>
      </c>
      <c r="CI4">
        <v>26125</v>
      </c>
      <c r="CJ4">
        <v>168</v>
      </c>
      <c r="CK4" s="1">
        <f>SUM(CI4)/CJ4</f>
        <v>155.50595238095238</v>
      </c>
      <c r="CL4" s="1">
        <f>SUM(CK4-CD4)</f>
        <v>0.6021062271062192</v>
      </c>
      <c r="CN4">
        <v>2</v>
      </c>
      <c r="CO4" t="s">
        <v>45</v>
      </c>
      <c r="CP4">
        <v>28104</v>
      </c>
      <c r="CQ4">
        <v>180</v>
      </c>
      <c r="CR4" s="1">
        <f>SUM(CP4)/CQ4</f>
        <v>156.13333333333333</v>
      </c>
      <c r="CS4" s="1">
        <f>SUM(CR4-CK4)</f>
        <v>0.6273809523809462</v>
      </c>
    </row>
    <row r="5" spans="1:97" ht="14.25">
      <c r="A5">
        <v>2</v>
      </c>
      <c r="B5" t="s">
        <v>13</v>
      </c>
      <c r="C5">
        <v>1719</v>
      </c>
      <c r="D5">
        <v>12</v>
      </c>
      <c r="E5" s="1">
        <f>SUM(C5)/D5</f>
        <v>143.25</v>
      </c>
      <c r="F5" t="e">
        <f>SUM(E5-#REF!)</f>
        <v>#REF!</v>
      </c>
      <c r="H5">
        <v>2</v>
      </c>
      <c r="I5" t="s">
        <v>13</v>
      </c>
      <c r="J5">
        <v>3578</v>
      </c>
      <c r="K5">
        <v>24</v>
      </c>
      <c r="L5" s="1">
        <f>SUM(J5)/K5</f>
        <v>149.08333333333334</v>
      </c>
      <c r="M5" s="1">
        <f>SUM(L5-E5)</f>
        <v>5.833333333333343</v>
      </c>
      <c r="O5">
        <v>3</v>
      </c>
      <c r="P5" t="s">
        <v>13</v>
      </c>
      <c r="Q5">
        <v>5353</v>
      </c>
      <c r="R5">
        <v>36</v>
      </c>
      <c r="S5" s="1">
        <f>SUM(Q5)/R5</f>
        <v>148.69444444444446</v>
      </c>
      <c r="T5" s="1">
        <f>SUM(S5-L5)</f>
        <v>-0.38888888888888573</v>
      </c>
      <c r="V5">
        <v>3</v>
      </c>
      <c r="W5" t="s">
        <v>13</v>
      </c>
      <c r="X5">
        <v>9159</v>
      </c>
      <c r="Y5">
        <v>60</v>
      </c>
      <c r="Z5" s="1">
        <f>SUM(X5)/Y5</f>
        <v>152.65</v>
      </c>
      <c r="AA5" s="1">
        <f>SUM(Z5-S5)</f>
        <v>3.9555555555555486</v>
      </c>
      <c r="AC5">
        <v>3</v>
      </c>
      <c r="AD5" t="s">
        <v>13</v>
      </c>
      <c r="AE5">
        <v>11121</v>
      </c>
      <c r="AF5">
        <v>72</v>
      </c>
      <c r="AG5" s="1">
        <f>SUM(AE5)/AF5</f>
        <v>154.45833333333334</v>
      </c>
      <c r="AH5" s="1">
        <f>SUM(AG5-Z5)</f>
        <v>1.8083333333333371</v>
      </c>
      <c r="AJ5">
        <v>3</v>
      </c>
      <c r="AK5" t="s">
        <v>13</v>
      </c>
      <c r="AL5">
        <v>13095</v>
      </c>
      <c r="AM5">
        <v>84</v>
      </c>
      <c r="AN5" s="1">
        <f>SUM(AL5)/AM5</f>
        <v>155.89285714285714</v>
      </c>
      <c r="AO5" s="1">
        <f>SUM(AN5-AG5)</f>
        <v>1.434523809523796</v>
      </c>
      <c r="AQ5">
        <v>2</v>
      </c>
      <c r="AR5" t="s">
        <v>13</v>
      </c>
      <c r="AS5">
        <v>14766</v>
      </c>
      <c r="AT5">
        <v>96</v>
      </c>
      <c r="AU5" s="1">
        <f>SUM(AS5)/AT5</f>
        <v>153.8125</v>
      </c>
      <c r="AV5" s="1">
        <f>SUM(AU5-AN5)</f>
        <v>-2.080357142857139</v>
      </c>
      <c r="AX5">
        <v>2</v>
      </c>
      <c r="AY5" t="s">
        <v>13</v>
      </c>
      <c r="AZ5">
        <v>16389</v>
      </c>
      <c r="BA5">
        <v>108</v>
      </c>
      <c r="BB5" s="1">
        <f>SUM(AZ5)/BA5</f>
        <v>151.75</v>
      </c>
      <c r="BC5" s="1">
        <f>SUM(BB5-AU5)</f>
        <v>-2.0625</v>
      </c>
      <c r="BE5">
        <v>3</v>
      </c>
      <c r="BF5" t="s">
        <v>13</v>
      </c>
      <c r="BG5">
        <v>18239</v>
      </c>
      <c r="BH5">
        <v>120</v>
      </c>
      <c r="BI5" s="1">
        <f>SUM(BG5)/BH5</f>
        <v>151.99166666666667</v>
      </c>
      <c r="BJ5" s="1">
        <f>SUM(BI5-BB5)</f>
        <v>0.24166666666667425</v>
      </c>
      <c r="BL5">
        <v>3</v>
      </c>
      <c r="BM5" t="s">
        <v>13</v>
      </c>
      <c r="BN5">
        <v>20178</v>
      </c>
      <c r="BO5">
        <v>132</v>
      </c>
      <c r="BP5" s="1">
        <f>SUM(BN5)/BO5</f>
        <v>152.86363636363637</v>
      </c>
      <c r="BQ5" s="1">
        <f>SUM(BP5-BI5)</f>
        <v>0.8719696969696997</v>
      </c>
      <c r="BS5">
        <v>2</v>
      </c>
      <c r="BT5" t="s">
        <v>13</v>
      </c>
      <c r="BU5">
        <v>21966</v>
      </c>
      <c r="BV5">
        <v>144</v>
      </c>
      <c r="BW5" s="1">
        <f>SUM(BU5)/BV5</f>
        <v>152.54166666666666</v>
      </c>
      <c r="BX5" s="1">
        <f>SUM(BW5-BP5)</f>
        <v>-0.3219696969697168</v>
      </c>
      <c r="BZ5">
        <v>3</v>
      </c>
      <c r="CA5" t="s">
        <v>13</v>
      </c>
      <c r="CB5">
        <v>24036</v>
      </c>
      <c r="CC5">
        <v>156</v>
      </c>
      <c r="CD5" s="1">
        <f>SUM(CB5)/CC5</f>
        <v>154.07692307692307</v>
      </c>
      <c r="CE5" s="1">
        <f>SUM(CD5-BW5)</f>
        <v>1.5352564102564088</v>
      </c>
      <c r="CG5">
        <v>3</v>
      </c>
      <c r="CH5" t="s">
        <v>13</v>
      </c>
      <c r="CI5">
        <v>26007</v>
      </c>
      <c r="CJ5">
        <v>168</v>
      </c>
      <c r="CK5" s="1">
        <f>SUM(CI5)/CJ5</f>
        <v>154.80357142857142</v>
      </c>
      <c r="CL5" s="1">
        <f>SUM(CK5-CD5)</f>
        <v>0.7266483516483504</v>
      </c>
      <c r="CN5">
        <v>3</v>
      </c>
      <c r="CO5" t="s">
        <v>13</v>
      </c>
      <c r="CP5">
        <v>27987</v>
      </c>
      <c r="CQ5">
        <v>180</v>
      </c>
      <c r="CR5" s="1">
        <f>SUM(CP5)/CQ5</f>
        <v>155.48333333333332</v>
      </c>
      <c r="CS5" s="1">
        <f>SUM(CR5-CK5)</f>
        <v>0.6797619047619037</v>
      </c>
    </row>
    <row r="6" spans="1:97" ht="14.25">
      <c r="A6">
        <v>6</v>
      </c>
      <c r="B6" t="s">
        <v>20</v>
      </c>
      <c r="C6">
        <v>1598</v>
      </c>
      <c r="D6">
        <v>12</v>
      </c>
      <c r="E6" s="1">
        <f>SUM(C6)/D6</f>
        <v>133.16666666666666</v>
      </c>
      <c r="F6" t="e">
        <f>SUM(E6-#REF!)</f>
        <v>#REF!</v>
      </c>
      <c r="H6">
        <v>6</v>
      </c>
      <c r="I6" t="s">
        <v>20</v>
      </c>
      <c r="J6">
        <v>3385</v>
      </c>
      <c r="K6">
        <v>24</v>
      </c>
      <c r="L6" s="1">
        <f>SUM(J6)/K6</f>
        <v>141.04166666666666</v>
      </c>
      <c r="M6" s="1">
        <f>SUM(L6-E6)</f>
        <v>7.875</v>
      </c>
      <c r="O6">
        <v>4</v>
      </c>
      <c r="P6" t="s">
        <v>20</v>
      </c>
      <c r="Q6">
        <v>5170</v>
      </c>
      <c r="R6">
        <v>36</v>
      </c>
      <c r="S6" s="1">
        <f>SUM(Q6)/R6</f>
        <v>143.61111111111111</v>
      </c>
      <c r="T6" s="1">
        <f>SUM(S6-L6)</f>
        <v>2.569444444444457</v>
      </c>
      <c r="V6">
        <v>4</v>
      </c>
      <c r="W6" t="s">
        <v>20</v>
      </c>
      <c r="X6">
        <v>8549</v>
      </c>
      <c r="Y6">
        <v>60</v>
      </c>
      <c r="Z6" s="1">
        <f>SUM(X6)/Y6</f>
        <v>142.48333333333332</v>
      </c>
      <c r="AA6" s="1">
        <f>SUM(Z6-S6)</f>
        <v>-1.1277777777777942</v>
      </c>
      <c r="AC6">
        <v>4</v>
      </c>
      <c r="AD6" t="s">
        <v>20</v>
      </c>
      <c r="AE6">
        <v>10357</v>
      </c>
      <c r="AF6">
        <v>72</v>
      </c>
      <c r="AG6" s="1">
        <f>SUM(AE6)/AF6</f>
        <v>143.84722222222223</v>
      </c>
      <c r="AH6" s="1">
        <f>SUM(AG6-Z6)</f>
        <v>1.3638888888889085</v>
      </c>
      <c r="AJ6">
        <v>4</v>
      </c>
      <c r="AK6" t="s">
        <v>20</v>
      </c>
      <c r="AL6">
        <v>12090</v>
      </c>
      <c r="AM6">
        <v>84</v>
      </c>
      <c r="AN6" s="1">
        <f>SUM(AL6)/AM6</f>
        <v>143.92857142857142</v>
      </c>
      <c r="AO6" s="1">
        <f>SUM(AN6-AG6)</f>
        <v>0.08134920634918785</v>
      </c>
      <c r="AQ6">
        <v>4</v>
      </c>
      <c r="AR6" t="s">
        <v>20</v>
      </c>
      <c r="AS6">
        <v>13831</v>
      </c>
      <c r="AT6">
        <v>96</v>
      </c>
      <c r="AU6" s="1">
        <f>SUM(AS6)/AT6</f>
        <v>144.07291666666666</v>
      </c>
      <c r="AV6" s="1">
        <f>SUM(AU6-AN6)</f>
        <v>0.1443452380952408</v>
      </c>
      <c r="AX6">
        <v>4</v>
      </c>
      <c r="AY6" t="s">
        <v>20</v>
      </c>
      <c r="AZ6">
        <v>15479</v>
      </c>
      <c r="BA6">
        <v>108</v>
      </c>
      <c r="BB6" s="1">
        <f>SUM(AZ6)/BA6</f>
        <v>143.32407407407408</v>
      </c>
      <c r="BC6" s="1">
        <f>SUM(BB6-AU6)</f>
        <v>-0.748842592592581</v>
      </c>
      <c r="BE6">
        <v>4</v>
      </c>
      <c r="BF6" t="s">
        <v>20</v>
      </c>
      <c r="BG6">
        <v>17592</v>
      </c>
      <c r="BH6">
        <v>120</v>
      </c>
      <c r="BI6" s="1">
        <f>SUM(BG6)/BH6</f>
        <v>146.6</v>
      </c>
      <c r="BJ6" s="1">
        <f>SUM(BI6-BB6)</f>
        <v>3.275925925925918</v>
      </c>
      <c r="BL6">
        <v>4</v>
      </c>
      <c r="BM6" t="s">
        <v>20</v>
      </c>
      <c r="BN6">
        <v>17592</v>
      </c>
      <c r="BO6">
        <v>120</v>
      </c>
      <c r="BP6" s="1">
        <f>SUM(BN6)/BO6</f>
        <v>146.6</v>
      </c>
      <c r="BQ6" s="1">
        <f>SUM(BP6-BI6)</f>
        <v>0</v>
      </c>
      <c r="BS6">
        <v>4</v>
      </c>
      <c r="BT6" t="s">
        <v>20</v>
      </c>
      <c r="BU6">
        <v>20940</v>
      </c>
      <c r="BV6">
        <v>144</v>
      </c>
      <c r="BW6" s="1">
        <f>SUM(BU6)/BV6</f>
        <v>145.41666666666666</v>
      </c>
      <c r="BX6" s="1">
        <f>SUM(BW6-BP6)</f>
        <v>-1.1833333333333371</v>
      </c>
      <c r="BZ6">
        <v>4</v>
      </c>
      <c r="CA6" t="s">
        <v>20</v>
      </c>
      <c r="CB6">
        <v>22539</v>
      </c>
      <c r="CC6">
        <v>156</v>
      </c>
      <c r="CD6" s="1">
        <f>SUM(CB6)/CC6</f>
        <v>144.48076923076923</v>
      </c>
      <c r="CE6" s="1">
        <f>SUM(CD6-BW6)</f>
        <v>-0.9358974358974308</v>
      </c>
      <c r="CG6">
        <v>4</v>
      </c>
      <c r="CH6" t="s">
        <v>20</v>
      </c>
      <c r="CI6">
        <v>24185</v>
      </c>
      <c r="CJ6">
        <v>168</v>
      </c>
      <c r="CK6" s="1">
        <f>SUM(CI6)/CJ6</f>
        <v>143.95833333333334</v>
      </c>
      <c r="CL6" s="1">
        <f>SUM(CK6-CD6)</f>
        <v>-0.5224358974358836</v>
      </c>
      <c r="CN6">
        <v>4</v>
      </c>
      <c r="CO6" t="s">
        <v>20</v>
      </c>
      <c r="CP6">
        <v>25899</v>
      </c>
      <c r="CQ6">
        <v>180</v>
      </c>
      <c r="CR6" s="1">
        <f>SUM(CP6)/CQ6</f>
        <v>143.88333333333333</v>
      </c>
      <c r="CS6" s="1">
        <f>SUM(CR6-CK6)</f>
        <v>-0.07500000000001705</v>
      </c>
    </row>
    <row r="7" spans="1:97" ht="14.25">
      <c r="A7">
        <v>5</v>
      </c>
      <c r="B7" t="s">
        <v>22</v>
      </c>
      <c r="C7">
        <v>1629</v>
      </c>
      <c r="D7">
        <v>12</v>
      </c>
      <c r="E7" s="1">
        <f>SUM(C7)/D7</f>
        <v>135.75</v>
      </c>
      <c r="F7" t="e">
        <f>SUM(E7-#REF!)</f>
        <v>#REF!</v>
      </c>
      <c r="H7">
        <v>5</v>
      </c>
      <c r="I7" t="s">
        <v>22</v>
      </c>
      <c r="J7">
        <v>3253</v>
      </c>
      <c r="K7">
        <v>24</v>
      </c>
      <c r="L7" s="1">
        <f>SUM(J7)/K7</f>
        <v>135.54166666666666</v>
      </c>
      <c r="M7" s="1">
        <f>SUM(L7-E7)</f>
        <v>-0.2083333333333428</v>
      </c>
      <c r="O7">
        <v>5</v>
      </c>
      <c r="P7" t="s">
        <v>22</v>
      </c>
      <c r="Q7">
        <v>4879</v>
      </c>
      <c r="R7">
        <v>36</v>
      </c>
      <c r="S7" s="1">
        <f>SUM(Q7)/R7</f>
        <v>135.52777777777777</v>
      </c>
      <c r="T7" s="1">
        <f>SUM(S7-L7)</f>
        <v>-0.013888888888885731</v>
      </c>
      <c r="V7">
        <v>7</v>
      </c>
      <c r="W7" t="s">
        <v>22</v>
      </c>
      <c r="X7">
        <v>7873</v>
      </c>
      <c r="Y7">
        <v>60</v>
      </c>
      <c r="Z7" s="1">
        <f>SUM(X7)/Y7</f>
        <v>131.21666666666667</v>
      </c>
      <c r="AA7" s="1">
        <f>SUM(Z7-S7)</f>
        <v>-4.311111111111103</v>
      </c>
      <c r="AC7">
        <v>6</v>
      </c>
      <c r="AD7" t="s">
        <v>22</v>
      </c>
      <c r="AE7">
        <v>9610</v>
      </c>
      <c r="AF7">
        <v>72</v>
      </c>
      <c r="AG7" s="1">
        <f>SUM(AE7)/AF7</f>
        <v>133.47222222222223</v>
      </c>
      <c r="AH7" s="1">
        <f>SUM(AG7-Z7)</f>
        <v>2.25555555555556</v>
      </c>
      <c r="AJ7">
        <v>5</v>
      </c>
      <c r="AK7" t="s">
        <v>22</v>
      </c>
      <c r="AL7">
        <v>10896</v>
      </c>
      <c r="AM7">
        <v>84</v>
      </c>
      <c r="AN7" s="1">
        <f>SUM(AL7)/AM7</f>
        <v>129.71428571428572</v>
      </c>
      <c r="AO7" s="1">
        <f>SUM(AN7-AG7)</f>
        <v>-3.757936507936506</v>
      </c>
      <c r="AQ7">
        <v>7</v>
      </c>
      <c r="AR7" t="s">
        <v>22</v>
      </c>
      <c r="AS7">
        <v>12368</v>
      </c>
      <c r="AT7">
        <v>96</v>
      </c>
      <c r="AU7" s="1">
        <f>SUM(AS7)/AT7</f>
        <v>128.83333333333334</v>
      </c>
      <c r="AV7" s="1">
        <f>SUM(AU7-AN7)</f>
        <v>-0.8809523809523796</v>
      </c>
      <c r="AX7">
        <v>7</v>
      </c>
      <c r="AY7" t="s">
        <v>22</v>
      </c>
      <c r="AZ7">
        <v>13966</v>
      </c>
      <c r="BA7">
        <v>108</v>
      </c>
      <c r="BB7" s="1">
        <f>SUM(AZ7)/BA7</f>
        <v>129.3148148148148</v>
      </c>
      <c r="BC7" s="1">
        <f>SUM(BB7-AU7)</f>
        <v>0.48148148148146674</v>
      </c>
      <c r="BE7">
        <v>7</v>
      </c>
      <c r="BF7" t="s">
        <v>22</v>
      </c>
      <c r="BG7">
        <v>15612</v>
      </c>
      <c r="BH7">
        <v>120</v>
      </c>
      <c r="BI7" s="1">
        <f>SUM(BG7)/BH7</f>
        <v>130.1</v>
      </c>
      <c r="BJ7" s="1">
        <f>SUM(BI7-BB7)</f>
        <v>0.7851851851851848</v>
      </c>
      <c r="BL7">
        <v>7</v>
      </c>
      <c r="BM7" t="s">
        <v>22</v>
      </c>
      <c r="BN7">
        <v>17453</v>
      </c>
      <c r="BO7">
        <v>132</v>
      </c>
      <c r="BP7" s="1">
        <f>SUM(BN7)/BO7</f>
        <v>132.21969696969697</v>
      </c>
      <c r="BQ7" s="1">
        <f>SUM(BP7-BI7)</f>
        <v>2.1196969696969745</v>
      </c>
      <c r="BS7">
        <v>5</v>
      </c>
      <c r="BT7" t="s">
        <v>22</v>
      </c>
      <c r="BU7">
        <v>19221</v>
      </c>
      <c r="BV7">
        <v>144</v>
      </c>
      <c r="BW7" s="1">
        <f>SUM(BU7)/BV7</f>
        <v>133.47916666666666</v>
      </c>
      <c r="BX7" s="1">
        <f>SUM(BW7-BP7)</f>
        <v>1.2594696969696884</v>
      </c>
      <c r="BZ7">
        <v>5</v>
      </c>
      <c r="CA7" t="s">
        <v>22</v>
      </c>
      <c r="CB7">
        <v>20777</v>
      </c>
      <c r="CC7">
        <v>156</v>
      </c>
      <c r="CD7" s="1">
        <f>SUM(CB7)/CC7</f>
        <v>133.18589743589743</v>
      </c>
      <c r="CE7" s="1">
        <f>SUM(CD7-BW7)</f>
        <v>-0.2932692307692264</v>
      </c>
      <c r="CG7">
        <v>5</v>
      </c>
      <c r="CH7" t="s">
        <v>22</v>
      </c>
      <c r="CI7">
        <v>22561</v>
      </c>
      <c r="CJ7">
        <v>168</v>
      </c>
      <c r="CK7" s="1">
        <f>SUM(CI7)/CJ7</f>
        <v>134.29166666666666</v>
      </c>
      <c r="CL7" s="1">
        <f>SUM(CK7-CD7)</f>
        <v>1.1057692307692264</v>
      </c>
      <c r="CN7">
        <v>5</v>
      </c>
      <c r="CO7" t="s">
        <v>22</v>
      </c>
      <c r="CP7">
        <v>24469</v>
      </c>
      <c r="CQ7">
        <v>180</v>
      </c>
      <c r="CR7" s="1">
        <f>SUM(CP7)/CQ7</f>
        <v>135.9388888888889</v>
      </c>
      <c r="CS7" s="1">
        <f>SUM(CR7-CK7)</f>
        <v>1.64722222222224</v>
      </c>
    </row>
    <row r="8" spans="1:97" ht="14.25">
      <c r="A8">
        <v>7</v>
      </c>
      <c r="B8" t="s">
        <v>46</v>
      </c>
      <c r="C8">
        <v>1590</v>
      </c>
      <c r="D8">
        <v>12</v>
      </c>
      <c r="E8" s="1">
        <f>SUM(C8)/D8</f>
        <v>132.5</v>
      </c>
      <c r="F8" t="e">
        <f>SUM(E8-#REF!)</f>
        <v>#REF!</v>
      </c>
      <c r="H8">
        <v>7</v>
      </c>
      <c r="I8" t="s">
        <v>46</v>
      </c>
      <c r="J8">
        <v>3075</v>
      </c>
      <c r="K8">
        <v>24</v>
      </c>
      <c r="L8" s="1">
        <f>SUM(J8)/K8</f>
        <v>128.125</v>
      </c>
      <c r="M8" s="1">
        <f>SUM(L8-E8)</f>
        <v>-4.375</v>
      </c>
      <c r="O8">
        <v>7</v>
      </c>
      <c r="P8" t="s">
        <v>46</v>
      </c>
      <c r="Q8">
        <v>4847</v>
      </c>
      <c r="R8">
        <v>36</v>
      </c>
      <c r="S8" s="1">
        <f>SUM(Q8)/R8</f>
        <v>134.63888888888889</v>
      </c>
      <c r="T8" s="1">
        <f>SUM(S8-L8)</f>
        <v>6.513888888888886</v>
      </c>
      <c r="V8">
        <v>6</v>
      </c>
      <c r="W8" t="s">
        <v>46</v>
      </c>
      <c r="X8">
        <v>7572</v>
      </c>
      <c r="Y8">
        <v>60</v>
      </c>
      <c r="Z8" s="1">
        <f>SUM(X8)/Y8</f>
        <v>126.2</v>
      </c>
      <c r="AA8" s="1">
        <f>SUM(Z8-S8)</f>
        <v>-8.438888888888883</v>
      </c>
      <c r="AC8">
        <v>7</v>
      </c>
      <c r="AD8" t="s">
        <v>46</v>
      </c>
      <c r="AE8">
        <v>9209</v>
      </c>
      <c r="AF8">
        <v>72</v>
      </c>
      <c r="AG8" s="1">
        <f>SUM(AE8)/AF8</f>
        <v>127.90277777777777</v>
      </c>
      <c r="AH8" s="1">
        <f>SUM(AG8-Z8)</f>
        <v>1.7027777777777686</v>
      </c>
      <c r="AJ8">
        <v>7</v>
      </c>
      <c r="AK8" t="s">
        <v>46</v>
      </c>
      <c r="AL8">
        <v>10960</v>
      </c>
      <c r="AM8">
        <v>84</v>
      </c>
      <c r="AN8" s="1">
        <f>SUM(AL8)/AM8</f>
        <v>130.47619047619048</v>
      </c>
      <c r="AO8" s="1">
        <f>SUM(AN8-AG8)</f>
        <v>2.57341269841271</v>
      </c>
      <c r="AQ8">
        <v>6</v>
      </c>
      <c r="AR8" t="s">
        <v>46</v>
      </c>
      <c r="AS8">
        <v>12493</v>
      </c>
      <c r="AT8">
        <v>96</v>
      </c>
      <c r="AU8" s="1">
        <f>SUM(AS8)/AT8</f>
        <v>130.13541666666666</v>
      </c>
      <c r="AV8" s="1">
        <f>SUM(AU8-AN8)</f>
        <v>-0.3407738095238244</v>
      </c>
      <c r="AX8">
        <v>6</v>
      </c>
      <c r="AY8" t="s">
        <v>46</v>
      </c>
      <c r="AZ8">
        <v>14107</v>
      </c>
      <c r="BA8">
        <v>108</v>
      </c>
      <c r="BB8" s="1">
        <f>SUM(AZ8)/BA8</f>
        <v>130.62037037037038</v>
      </c>
      <c r="BC8" s="1">
        <f>SUM(BB8-AU8)</f>
        <v>0.4849537037037237</v>
      </c>
      <c r="BE8">
        <v>6</v>
      </c>
      <c r="BF8" t="s">
        <v>46</v>
      </c>
      <c r="BG8">
        <v>15727</v>
      </c>
      <c r="BH8">
        <v>120</v>
      </c>
      <c r="BI8" s="1">
        <f>SUM(BG8)/BH8</f>
        <v>131.05833333333334</v>
      </c>
      <c r="BJ8" s="1">
        <f>SUM(BI8-BB8)</f>
        <v>0.4379629629629562</v>
      </c>
      <c r="BL8">
        <v>5</v>
      </c>
      <c r="BM8" t="s">
        <v>46</v>
      </c>
      <c r="BN8">
        <v>17423</v>
      </c>
      <c r="BO8">
        <v>132</v>
      </c>
      <c r="BP8" s="1">
        <f>SUM(BN8)/BO8</f>
        <v>131.99242424242425</v>
      </c>
      <c r="BQ8" s="1">
        <f>SUM(BP8-BI8)</f>
        <v>0.9340909090909122</v>
      </c>
      <c r="BS8">
        <v>6</v>
      </c>
      <c r="BT8" t="s">
        <v>46</v>
      </c>
      <c r="BU8">
        <v>19046</v>
      </c>
      <c r="BV8">
        <v>144</v>
      </c>
      <c r="BW8" s="1">
        <f>SUM(BU8)/BV8</f>
        <v>132.26388888888889</v>
      </c>
      <c r="BX8" s="1">
        <f>SUM(BW8-BP8)</f>
        <v>0.2714646464646364</v>
      </c>
      <c r="BZ8">
        <v>6</v>
      </c>
      <c r="CA8" t="s">
        <v>46</v>
      </c>
      <c r="CB8">
        <v>20491</v>
      </c>
      <c r="CC8">
        <v>156</v>
      </c>
      <c r="CD8" s="1">
        <f>SUM(CB8)/CC8</f>
        <v>131.35256410256412</v>
      </c>
      <c r="CE8" s="1">
        <f>SUM(CD8-BW8)</f>
        <v>-0.9113247863247693</v>
      </c>
      <c r="CG8">
        <v>6</v>
      </c>
      <c r="CH8" t="s">
        <v>46</v>
      </c>
      <c r="CI8">
        <v>22158</v>
      </c>
      <c r="CJ8">
        <v>168</v>
      </c>
      <c r="CK8" s="1">
        <f>SUM(CI8)/CJ8</f>
        <v>131.89285714285714</v>
      </c>
      <c r="CL8" s="1">
        <f>SUM(CK8-CD8)</f>
        <v>0.5402930402930224</v>
      </c>
      <c r="CN8">
        <v>6</v>
      </c>
      <c r="CO8" t="s">
        <v>46</v>
      </c>
      <c r="CP8">
        <v>23890</v>
      </c>
      <c r="CQ8">
        <v>180</v>
      </c>
      <c r="CR8" s="1">
        <f>SUM(CP8)/CQ8</f>
        <v>132.72222222222223</v>
      </c>
      <c r="CS8" s="1">
        <f>SUM(CR8-CK8)</f>
        <v>0.8293650793650897</v>
      </c>
    </row>
    <row r="9" spans="1:97" ht="14.25">
      <c r="A9">
        <v>4</v>
      </c>
      <c r="B9" t="s">
        <v>21</v>
      </c>
      <c r="C9">
        <v>1646</v>
      </c>
      <c r="D9">
        <v>12</v>
      </c>
      <c r="E9" s="1">
        <f>SUM(C9)/D9</f>
        <v>137.16666666666666</v>
      </c>
      <c r="F9" t="e">
        <f>SUM(E9-#REF!)</f>
        <v>#REF!</v>
      </c>
      <c r="H9">
        <v>4</v>
      </c>
      <c r="I9" t="s">
        <v>21</v>
      </c>
      <c r="J9">
        <v>3216</v>
      </c>
      <c r="K9">
        <v>24</v>
      </c>
      <c r="L9" s="1">
        <f>SUM(J9)/K9</f>
        <v>134</v>
      </c>
      <c r="M9" s="1">
        <f>SUM(L9-E9)</f>
        <v>-3.166666666666657</v>
      </c>
      <c r="O9">
        <v>6</v>
      </c>
      <c r="P9" t="s">
        <v>21</v>
      </c>
      <c r="Q9">
        <v>4864</v>
      </c>
      <c r="R9">
        <v>36</v>
      </c>
      <c r="S9" s="1">
        <f>SUM(Q9)/R9</f>
        <v>135.11111111111111</v>
      </c>
      <c r="T9" s="1">
        <f>SUM(S9-L9)</f>
        <v>1.1111111111111143</v>
      </c>
      <c r="V9">
        <v>5</v>
      </c>
      <c r="W9" t="s">
        <v>21</v>
      </c>
      <c r="X9">
        <v>7900</v>
      </c>
      <c r="Y9">
        <v>60</v>
      </c>
      <c r="Z9" s="1">
        <f>SUM(X9)/Y9</f>
        <v>131.66666666666666</v>
      </c>
      <c r="AA9" s="1">
        <f>SUM(Z9-S9)</f>
        <v>-3.444444444444457</v>
      </c>
      <c r="AC9">
        <v>5</v>
      </c>
      <c r="AD9" t="s">
        <v>21</v>
      </c>
      <c r="AE9">
        <v>9529</v>
      </c>
      <c r="AF9">
        <v>72</v>
      </c>
      <c r="AG9" s="1">
        <f>SUM(AE9)/AF9</f>
        <v>132.34722222222223</v>
      </c>
      <c r="AH9" s="1">
        <f>SUM(AG9-Z9)</f>
        <v>0.6805555555555713</v>
      </c>
      <c r="AJ9">
        <v>6</v>
      </c>
      <c r="AK9" t="s">
        <v>21</v>
      </c>
      <c r="AL9">
        <v>11043</v>
      </c>
      <c r="AM9">
        <v>84</v>
      </c>
      <c r="AN9" s="1">
        <f>SUM(AL9)/AM9</f>
        <v>131.46428571428572</v>
      </c>
      <c r="AO9" s="1">
        <f>SUM(AN9-AG9)</f>
        <v>-0.8829365079365061</v>
      </c>
      <c r="AQ9">
        <v>5</v>
      </c>
      <c r="AR9" t="s">
        <v>21</v>
      </c>
      <c r="AS9">
        <v>12562</v>
      </c>
      <c r="AT9">
        <v>96</v>
      </c>
      <c r="AU9" s="1">
        <f>SUM(AS9)/AT9</f>
        <v>130.85416666666666</v>
      </c>
      <c r="AV9" s="1">
        <f>SUM(AU9-AN9)</f>
        <v>-0.6101190476190652</v>
      </c>
      <c r="AX9">
        <v>5</v>
      </c>
      <c r="AY9" t="s">
        <v>21</v>
      </c>
      <c r="AZ9">
        <v>14183</v>
      </c>
      <c r="BA9">
        <v>108</v>
      </c>
      <c r="BB9" s="1">
        <f>SUM(AZ9)/BA9</f>
        <v>131.32407407407408</v>
      </c>
      <c r="BC9" s="1">
        <f>SUM(BB9-AU9)</f>
        <v>0.469907407407419</v>
      </c>
      <c r="BE9">
        <v>5</v>
      </c>
      <c r="BF9" t="s">
        <v>21</v>
      </c>
      <c r="BG9">
        <v>15693</v>
      </c>
      <c r="BH9">
        <v>120</v>
      </c>
      <c r="BI9" s="1">
        <f>SUM(BG9)/BH9</f>
        <v>130.775</v>
      </c>
      <c r="BJ9" s="1">
        <f>SUM(BI9-BB9)</f>
        <v>-0.5490740740740705</v>
      </c>
      <c r="BL9">
        <v>6</v>
      </c>
      <c r="BM9" t="s">
        <v>21</v>
      </c>
      <c r="BN9">
        <v>16758</v>
      </c>
      <c r="BO9">
        <v>128</v>
      </c>
      <c r="BP9" s="1">
        <f>SUM(BN9)/BO9</f>
        <v>130.921875</v>
      </c>
      <c r="BQ9" s="1">
        <f>SUM(BP9-BI9)</f>
        <v>0.14687499999999432</v>
      </c>
      <c r="BS9">
        <v>7</v>
      </c>
      <c r="BT9" t="s">
        <v>21</v>
      </c>
      <c r="BU9">
        <v>18183</v>
      </c>
      <c r="BV9">
        <v>140</v>
      </c>
      <c r="BW9" s="1">
        <f>SUM(BU9)/BV9</f>
        <v>129.87857142857143</v>
      </c>
      <c r="BX9" s="1">
        <f>SUM(BW9-BP9)</f>
        <v>-1.0433035714285666</v>
      </c>
      <c r="BZ9">
        <v>7</v>
      </c>
      <c r="CA9" t="s">
        <v>21</v>
      </c>
      <c r="CB9">
        <v>19795</v>
      </c>
      <c r="CC9">
        <v>152</v>
      </c>
      <c r="CD9" s="1">
        <f>SUM(CB9)/CC9</f>
        <v>130.23026315789474</v>
      </c>
      <c r="CE9" s="1">
        <f>SUM(CD9-BW9)</f>
        <v>0.3516917293233064</v>
      </c>
      <c r="CG9">
        <v>7</v>
      </c>
      <c r="CH9" t="s">
        <v>21</v>
      </c>
      <c r="CI9">
        <v>21350</v>
      </c>
      <c r="CJ9">
        <v>164</v>
      </c>
      <c r="CK9" s="1">
        <f>SUM(CI9)/CJ9</f>
        <v>130.1829268292683</v>
      </c>
      <c r="CL9" s="1">
        <f>SUM(CK9-CD9)</f>
        <v>-0.04733632862644299</v>
      </c>
      <c r="CN9">
        <v>7</v>
      </c>
      <c r="CO9" t="s">
        <v>21</v>
      </c>
      <c r="CP9">
        <v>22778</v>
      </c>
      <c r="CQ9">
        <v>176</v>
      </c>
      <c r="CR9" s="1">
        <f>SUM(CP9)/CQ9</f>
        <v>129.42045454545453</v>
      </c>
      <c r="CS9" s="1">
        <f>SUM(CR9-CK9)</f>
        <v>-0.7624722838137643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dcterms:created xsi:type="dcterms:W3CDTF">2015-12-11T12:22:37Z</dcterms:created>
  <dcterms:modified xsi:type="dcterms:W3CDTF">2019-03-30T22:18:30Z</dcterms:modified>
  <cp:category/>
  <cp:version/>
  <cp:contentType/>
  <cp:contentStatus/>
</cp:coreProperties>
</file>