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activeTab="0"/>
  </bookViews>
  <sheets>
    <sheet name="PLATINUM vir reit 1karta" sheetId="1" r:id="rId1"/>
  </sheets>
  <definedNames/>
  <calcPr fullCalcOnLoad="1"/>
</workbook>
</file>

<file path=xl/sharedStrings.xml><?xml version="1.0" encoding="utf-8"?>
<sst xmlns="http://schemas.openxmlformats.org/spreadsheetml/2006/main" count="162" uniqueCount="89">
  <si>
    <t>Vieta</t>
  </si>
  <si>
    <t>I.T.V.</t>
  </si>
  <si>
    <t>K./KR.</t>
  </si>
  <si>
    <t>Vārds, Uzvārds</t>
  </si>
  <si>
    <t>Vidējais bez handikapa</t>
  </si>
  <si>
    <t>Spēles</t>
  </si>
  <si>
    <t>Labākais 1.spēles rezultāts</t>
  </si>
  <si>
    <t>Labākā summa (4.spēles)</t>
  </si>
  <si>
    <t>Summa (bez handikapa)</t>
  </si>
  <si>
    <t>Andis Dārziņš</t>
  </si>
  <si>
    <t>Komanda</t>
  </si>
  <si>
    <t>(9.ABL)</t>
  </si>
  <si>
    <t>(10.ABL)</t>
  </si>
  <si>
    <t>Ten Pin</t>
  </si>
  <si>
    <t>Artemijs Hudjakovs</t>
  </si>
  <si>
    <t>(8.ABL)</t>
  </si>
  <si>
    <t>Ints Krievkalns</t>
  </si>
  <si>
    <t>Ivars Vinters</t>
  </si>
  <si>
    <t>(11.ABL)</t>
  </si>
  <si>
    <t>Rekords</t>
  </si>
  <si>
    <t>Jaunie Buki</t>
  </si>
  <si>
    <t>Mārtiņš Vilnis</t>
  </si>
  <si>
    <t>Toms Pultraks</t>
  </si>
  <si>
    <t>Edgars Vilnis</t>
  </si>
  <si>
    <t>Pandora</t>
  </si>
  <si>
    <t>Pēteris Cimdiņš</t>
  </si>
  <si>
    <t>Aleksandrs Tjuļins</t>
  </si>
  <si>
    <t>(12.ABL)</t>
  </si>
  <si>
    <t>Daniels Vēzis</t>
  </si>
  <si>
    <t>BASK APS</t>
  </si>
  <si>
    <t>Dmitrijs Čebotarjovs</t>
  </si>
  <si>
    <t>Liquid Time</t>
  </si>
  <si>
    <t>Maksims Gerasimenko</t>
  </si>
  <si>
    <t>Elvijs Dimpers</t>
  </si>
  <si>
    <t>Gints Aksiks</t>
  </si>
  <si>
    <t>Sergejs Ļeonovs</t>
  </si>
  <si>
    <t>Jānis Ļaksa</t>
  </si>
  <si>
    <t>(13.ABL)</t>
  </si>
  <si>
    <t>RR Dziednieks</t>
  </si>
  <si>
    <t>Jānis Zemītis</t>
  </si>
  <si>
    <t>Aivars Belickis</t>
  </si>
  <si>
    <t>Summa 17.09.(4.spēles)</t>
  </si>
  <si>
    <t>Summa 24.09.(4.spēles)</t>
  </si>
  <si>
    <t>Summa 01.10.(4.spēles)</t>
  </si>
  <si>
    <t>Summa 08.10.(4.spēles)</t>
  </si>
  <si>
    <t>Summa 15.10.(4.spēles)</t>
  </si>
  <si>
    <t>Summa 22.10.(4.spēles)</t>
  </si>
  <si>
    <t>Summa 29.10.(4.spēles)</t>
  </si>
  <si>
    <t>17.09.</t>
  </si>
  <si>
    <t>24.09.</t>
  </si>
  <si>
    <t>01.10.</t>
  </si>
  <si>
    <t>08.10.</t>
  </si>
  <si>
    <t>15.10.</t>
  </si>
  <si>
    <t>22.10.</t>
  </si>
  <si>
    <t>29.10.</t>
  </si>
  <si>
    <t>Raimonds Zemītis</t>
  </si>
  <si>
    <t>Rihards Kovaļenko</t>
  </si>
  <si>
    <t>Igors Plade</t>
  </si>
  <si>
    <t>Dmitrijs Masčenko</t>
  </si>
  <si>
    <t>(14.ABL 1.K.)</t>
  </si>
  <si>
    <t>Summa pēc 1.k.(bez handikapa)</t>
  </si>
  <si>
    <t>Sarmageddon</t>
  </si>
  <si>
    <t>Ģirts Tomsons</t>
  </si>
  <si>
    <t>Aleksandrs Ručevics</t>
  </si>
  <si>
    <t>Universal Services</t>
  </si>
  <si>
    <t>Rihards Meijers</t>
  </si>
  <si>
    <t>Eduards Kobiļuks</t>
  </si>
  <si>
    <t>Jānis Zālītis</t>
  </si>
  <si>
    <t>Toms Remers</t>
  </si>
  <si>
    <t>Armands Ščuckis Romislavs</t>
  </si>
  <si>
    <t>Kārlis Laņģis</t>
  </si>
  <si>
    <t>Elviss Volkops</t>
  </si>
  <si>
    <t>Toms Blumbergs</t>
  </si>
  <si>
    <t>Valentīns Giņko</t>
  </si>
  <si>
    <t>Šarmageddon</t>
  </si>
  <si>
    <t>06.11.</t>
  </si>
  <si>
    <t>13.11.</t>
  </si>
  <si>
    <t>27.11.</t>
  </si>
  <si>
    <t>04.12.</t>
  </si>
  <si>
    <t>08.01.</t>
  </si>
  <si>
    <t>15.01.</t>
  </si>
  <si>
    <t>22.01.</t>
  </si>
  <si>
    <t>Summa 06.11.(4.spēles)</t>
  </si>
  <si>
    <t>Summa 13.11.(4.spēles)</t>
  </si>
  <si>
    <t>Summa 27.11.(4.spēles)</t>
  </si>
  <si>
    <t>Summa 04.12.(4.spēles)</t>
  </si>
  <si>
    <t>Summa 08.01.(4.spēles)</t>
  </si>
  <si>
    <t>Summa 15.01.(4.spēles)</t>
  </si>
  <si>
    <t>Summa 22.01.(4.spēles)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</si>
</sst>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 dd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"/>
    <numFmt numFmtId="178" formatCode="0.00000"/>
    <numFmt numFmtId="179" formatCode="0.00000000"/>
    <numFmt numFmtId="180" formatCode="0.0000000"/>
    <numFmt numFmtId="18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4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1.57421875" style="0" customWidth="1"/>
    <col min="2" max="4" width="9.28125" style="0" customWidth="1"/>
    <col min="5" max="5" width="23.00390625" style="0" customWidth="1"/>
    <col min="6" max="6" width="22.7109375" style="0" customWidth="1"/>
    <col min="7" max="8" width="10.00390625" style="0" customWidth="1"/>
    <col min="9" max="14" width="13.28125" style="0" customWidth="1"/>
    <col min="15" max="16" width="16.00390625" style="0" customWidth="1"/>
    <col min="17" max="22" width="11.28125" style="0" customWidth="1"/>
    <col min="23" max="24" width="13.57421875" style="0" customWidth="1"/>
  </cols>
  <sheetData>
    <row r="1" spans="1:96" ht="14.25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15</v>
      </c>
      <c r="I1" s="2" t="s">
        <v>11</v>
      </c>
      <c r="J1" s="2" t="s">
        <v>12</v>
      </c>
      <c r="K1" s="2" t="s">
        <v>18</v>
      </c>
      <c r="L1" s="2" t="s">
        <v>27</v>
      </c>
      <c r="M1" s="2" t="s">
        <v>37</v>
      </c>
      <c r="N1" s="2" t="s">
        <v>59</v>
      </c>
      <c r="O1" s="2" t="s">
        <v>6</v>
      </c>
      <c r="P1" s="2" t="s">
        <v>19</v>
      </c>
      <c r="Q1" s="2" t="s">
        <v>11</v>
      </c>
      <c r="R1" s="2" t="s">
        <v>12</v>
      </c>
      <c r="S1" s="2" t="s">
        <v>18</v>
      </c>
      <c r="T1" s="2" t="s">
        <v>27</v>
      </c>
      <c r="U1" s="2" t="s">
        <v>37</v>
      </c>
      <c r="V1" s="2" t="s">
        <v>59</v>
      </c>
      <c r="W1" s="2" t="s">
        <v>7</v>
      </c>
      <c r="X1" s="2" t="s">
        <v>19</v>
      </c>
      <c r="Y1" s="2" t="s">
        <v>75</v>
      </c>
      <c r="Z1" s="2" t="s">
        <v>75</v>
      </c>
      <c r="AA1" s="2" t="s">
        <v>75</v>
      </c>
      <c r="AB1" s="2" t="s">
        <v>75</v>
      </c>
      <c r="AC1" s="2" t="s">
        <v>76</v>
      </c>
      <c r="AD1" s="2" t="s">
        <v>76</v>
      </c>
      <c r="AE1" s="2" t="s">
        <v>76</v>
      </c>
      <c r="AF1" s="2" t="s">
        <v>76</v>
      </c>
      <c r="AG1" s="2" t="s">
        <v>77</v>
      </c>
      <c r="AH1" s="2" t="s">
        <v>77</v>
      </c>
      <c r="AI1" s="2" t="s">
        <v>77</v>
      </c>
      <c r="AJ1" s="2" t="s">
        <v>77</v>
      </c>
      <c r="AK1" s="2" t="s">
        <v>78</v>
      </c>
      <c r="AL1" s="2" t="s">
        <v>78</v>
      </c>
      <c r="AM1" s="2" t="s">
        <v>78</v>
      </c>
      <c r="AN1" s="2" t="s">
        <v>78</v>
      </c>
      <c r="AO1" s="2" t="s">
        <v>79</v>
      </c>
      <c r="AP1" s="2" t="s">
        <v>79</v>
      </c>
      <c r="AQ1" s="2" t="s">
        <v>79</v>
      </c>
      <c r="AR1" s="2" t="s">
        <v>79</v>
      </c>
      <c r="AS1" s="2" t="s">
        <v>80</v>
      </c>
      <c r="AT1" s="2" t="s">
        <v>80</v>
      </c>
      <c r="AU1" s="2" t="s">
        <v>80</v>
      </c>
      <c r="AV1" s="2" t="s">
        <v>80</v>
      </c>
      <c r="AW1" s="2" t="s">
        <v>81</v>
      </c>
      <c r="AX1" s="2" t="s">
        <v>81</v>
      </c>
      <c r="AY1" s="2" t="s">
        <v>81</v>
      </c>
      <c r="AZ1" s="2" t="s">
        <v>81</v>
      </c>
      <c r="BA1" s="2" t="s">
        <v>60</v>
      </c>
      <c r="BB1" s="2" t="s">
        <v>8</v>
      </c>
      <c r="BC1" s="2" t="s">
        <v>82</v>
      </c>
      <c r="BD1" s="2" t="s">
        <v>83</v>
      </c>
      <c r="BE1" s="2" t="s">
        <v>84</v>
      </c>
      <c r="BF1" s="2" t="s">
        <v>85</v>
      </c>
      <c r="BG1" s="2" t="s">
        <v>86</v>
      </c>
      <c r="BH1" s="2" t="s">
        <v>87</v>
      </c>
      <c r="BI1" s="2" t="s">
        <v>88</v>
      </c>
      <c r="BJ1" t="s">
        <v>48</v>
      </c>
      <c r="BK1" t="s">
        <v>48</v>
      </c>
      <c r="BL1" t="s">
        <v>48</v>
      </c>
      <c r="BM1" t="s">
        <v>48</v>
      </c>
      <c r="BN1" t="s">
        <v>49</v>
      </c>
      <c r="BO1" t="s">
        <v>49</v>
      </c>
      <c r="BP1" t="s">
        <v>49</v>
      </c>
      <c r="BQ1" t="s">
        <v>49</v>
      </c>
      <c r="BR1" t="s">
        <v>50</v>
      </c>
      <c r="BS1" t="s">
        <v>50</v>
      </c>
      <c r="BT1" t="s">
        <v>50</v>
      </c>
      <c r="BU1" t="s">
        <v>50</v>
      </c>
      <c r="BV1" t="s">
        <v>51</v>
      </c>
      <c r="BW1" t="s">
        <v>51</v>
      </c>
      <c r="BX1" t="s">
        <v>51</v>
      </c>
      <c r="BY1" t="s">
        <v>51</v>
      </c>
      <c r="BZ1" t="s">
        <v>52</v>
      </c>
      <c r="CA1" t="s">
        <v>52</v>
      </c>
      <c r="CB1" t="s">
        <v>52</v>
      </c>
      <c r="CC1" t="s">
        <v>52</v>
      </c>
      <c r="CD1" t="s">
        <v>53</v>
      </c>
      <c r="CE1" t="s">
        <v>53</v>
      </c>
      <c r="CF1" t="s">
        <v>53</v>
      </c>
      <c r="CG1" t="s">
        <v>53</v>
      </c>
      <c r="CH1" t="s">
        <v>54</v>
      </c>
      <c r="CI1" t="s">
        <v>54</v>
      </c>
      <c r="CJ1" t="s">
        <v>54</v>
      </c>
      <c r="CK1" t="s">
        <v>54</v>
      </c>
      <c r="CL1" t="s">
        <v>41</v>
      </c>
      <c r="CM1" t="s">
        <v>42</v>
      </c>
      <c r="CN1" t="s">
        <v>43</v>
      </c>
      <c r="CO1" t="s">
        <v>44</v>
      </c>
      <c r="CP1" t="s">
        <v>45</v>
      </c>
      <c r="CQ1" t="s">
        <v>46</v>
      </c>
      <c r="CR1" t="s">
        <v>47</v>
      </c>
    </row>
    <row r="2" spans="1:61" ht="14.25">
      <c r="A2" t="s">
        <v>13</v>
      </c>
      <c r="B2">
        <v>1</v>
      </c>
      <c r="C2">
        <v>1</v>
      </c>
      <c r="D2">
        <f aca="true" t="shared" si="0" ref="D2:D16">SUM(C2-B2)</f>
        <v>0</v>
      </c>
      <c r="E2" t="s">
        <v>28</v>
      </c>
      <c r="F2" s="1">
        <f aca="true" t="shared" si="1" ref="F2:F28">SUM(Y2:BA2)/G2</f>
        <v>226.3</v>
      </c>
      <c r="G2">
        <f>COUNT(Y2:AZ2)+16</f>
        <v>20</v>
      </c>
      <c r="H2">
        <v>0</v>
      </c>
      <c r="I2">
        <v>246</v>
      </c>
      <c r="J2">
        <v>279</v>
      </c>
      <c r="K2">
        <v>246</v>
      </c>
      <c r="L2">
        <v>259</v>
      </c>
      <c r="M2">
        <v>300</v>
      </c>
      <c r="N2">
        <v>280</v>
      </c>
      <c r="O2">
        <f aca="true" t="shared" si="2" ref="O2:O24">MAX(Y2:AZ2)</f>
        <v>231</v>
      </c>
      <c r="P2">
        <f aca="true" t="shared" si="3" ref="P2:P34">MAX(H2:O2)</f>
        <v>300</v>
      </c>
      <c r="Q2">
        <v>934</v>
      </c>
      <c r="R2">
        <v>973</v>
      </c>
      <c r="S2">
        <v>944</v>
      </c>
      <c r="T2">
        <v>964</v>
      </c>
      <c r="U2">
        <v>1085</v>
      </c>
      <c r="V2">
        <v>958</v>
      </c>
      <c r="W2">
        <f aca="true" t="shared" si="4" ref="W2:W24">MAX(BC2:BI2)</f>
        <v>861</v>
      </c>
      <c r="X2">
        <f aca="true" t="shared" si="5" ref="X2:X34">MAX(Q2:W2)</f>
        <v>1085</v>
      </c>
      <c r="Y2">
        <v>221</v>
      </c>
      <c r="Z2">
        <v>181</v>
      </c>
      <c r="AA2">
        <v>231</v>
      </c>
      <c r="AB2">
        <v>228</v>
      </c>
      <c r="BA2">
        <v>3665</v>
      </c>
      <c r="BB2">
        <f aca="true" t="shared" si="6" ref="BB2:BB16">SUM(Y2:AZ2)</f>
        <v>861</v>
      </c>
      <c r="BC2">
        <f aca="true" t="shared" si="7" ref="BC2:BC34">SUM(Y2:AB2)</f>
        <v>861</v>
      </c>
      <c r="BD2">
        <f aca="true" t="shared" si="8" ref="BD2:BD34">SUM(AC2:AF2)</f>
        <v>0</v>
      </c>
      <c r="BE2">
        <f aca="true" t="shared" si="9" ref="BE2:BE34">SUM(AG2:AJ2)</f>
        <v>0</v>
      </c>
      <c r="BF2">
        <f aca="true" t="shared" si="10" ref="BF2:BF34">SUM(AK2:AN2)</f>
        <v>0</v>
      </c>
      <c r="BG2">
        <f aca="true" t="shared" si="11" ref="BG2:BG34">SUM(AO2:AR2)</f>
        <v>0</v>
      </c>
      <c r="BH2">
        <f aca="true" t="shared" si="12" ref="BH2:BH34">SUM(AS2:AV2)</f>
        <v>0</v>
      </c>
      <c r="BI2">
        <f aca="true" t="shared" si="13" ref="BI2:BI34">SUM(AW2:AZ2)</f>
        <v>0</v>
      </c>
    </row>
    <row r="3" spans="1:61" ht="14.25">
      <c r="A3" t="s">
        <v>13</v>
      </c>
      <c r="B3">
        <v>2</v>
      </c>
      <c r="C3">
        <v>2</v>
      </c>
      <c r="D3">
        <f t="shared" si="0"/>
        <v>0</v>
      </c>
      <c r="E3" t="s">
        <v>56</v>
      </c>
      <c r="F3" s="1">
        <f t="shared" si="1"/>
        <v>216.125</v>
      </c>
      <c r="G3">
        <f>COUNT(Y3:AZ3)+16</f>
        <v>16</v>
      </c>
      <c r="H3">
        <v>0</v>
      </c>
      <c r="I3">
        <v>0</v>
      </c>
      <c r="J3">
        <v>0</v>
      </c>
      <c r="K3">
        <v>0</v>
      </c>
      <c r="L3">
        <v>0</v>
      </c>
      <c r="M3">
        <v>245</v>
      </c>
      <c r="N3">
        <v>275</v>
      </c>
      <c r="O3">
        <f t="shared" si="2"/>
        <v>0</v>
      </c>
      <c r="P3">
        <f t="shared" si="3"/>
        <v>275</v>
      </c>
      <c r="Q3">
        <v>0</v>
      </c>
      <c r="R3">
        <v>0</v>
      </c>
      <c r="S3">
        <v>0</v>
      </c>
      <c r="T3">
        <v>0</v>
      </c>
      <c r="U3">
        <v>862</v>
      </c>
      <c r="V3">
        <v>952</v>
      </c>
      <c r="W3">
        <f t="shared" si="4"/>
        <v>0</v>
      </c>
      <c r="X3">
        <f t="shared" si="5"/>
        <v>952</v>
      </c>
      <c r="BA3">
        <v>3458</v>
      </c>
      <c r="BB3">
        <f t="shared" si="6"/>
        <v>0</v>
      </c>
      <c r="BC3">
        <f t="shared" si="7"/>
        <v>0</v>
      </c>
      <c r="BD3">
        <f t="shared" si="8"/>
        <v>0</v>
      </c>
      <c r="BE3">
        <f t="shared" si="9"/>
        <v>0</v>
      </c>
      <c r="BF3">
        <f t="shared" si="10"/>
        <v>0</v>
      </c>
      <c r="BG3">
        <f t="shared" si="11"/>
        <v>0</v>
      </c>
      <c r="BH3">
        <f t="shared" si="12"/>
        <v>0</v>
      </c>
      <c r="BI3">
        <f t="shared" si="13"/>
        <v>0</v>
      </c>
    </row>
    <row r="4" spans="1:61" ht="14.25">
      <c r="A4" t="s">
        <v>38</v>
      </c>
      <c r="B4">
        <v>3</v>
      </c>
      <c r="C4">
        <v>3</v>
      </c>
      <c r="D4">
        <f t="shared" si="0"/>
        <v>0</v>
      </c>
      <c r="E4" t="s">
        <v>39</v>
      </c>
      <c r="F4" s="1">
        <f t="shared" si="1"/>
        <v>205.85714285714286</v>
      </c>
      <c r="G4">
        <f>COUNT(Y4:AZ4)+24</f>
        <v>28</v>
      </c>
      <c r="H4">
        <v>0</v>
      </c>
      <c r="I4">
        <v>278</v>
      </c>
      <c r="J4">
        <v>278</v>
      </c>
      <c r="K4">
        <v>289</v>
      </c>
      <c r="L4">
        <v>275</v>
      </c>
      <c r="M4">
        <v>0</v>
      </c>
      <c r="N4">
        <v>243</v>
      </c>
      <c r="O4">
        <f t="shared" si="2"/>
        <v>268</v>
      </c>
      <c r="P4">
        <f t="shared" si="3"/>
        <v>289</v>
      </c>
      <c r="Q4">
        <v>951</v>
      </c>
      <c r="R4">
        <v>1003</v>
      </c>
      <c r="S4">
        <v>995</v>
      </c>
      <c r="T4">
        <v>917</v>
      </c>
      <c r="U4">
        <v>0</v>
      </c>
      <c r="V4">
        <v>887</v>
      </c>
      <c r="W4">
        <f t="shared" si="4"/>
        <v>961</v>
      </c>
      <c r="X4">
        <f t="shared" si="5"/>
        <v>1003</v>
      </c>
      <c r="Y4">
        <v>225</v>
      </c>
      <c r="Z4">
        <v>268</v>
      </c>
      <c r="AA4">
        <v>244</v>
      </c>
      <c r="AB4">
        <v>224</v>
      </c>
      <c r="BA4">
        <v>4803</v>
      </c>
      <c r="BB4">
        <f t="shared" si="6"/>
        <v>961</v>
      </c>
      <c r="BC4">
        <f t="shared" si="7"/>
        <v>961</v>
      </c>
      <c r="BD4">
        <f t="shared" si="8"/>
        <v>0</v>
      </c>
      <c r="BE4">
        <f t="shared" si="9"/>
        <v>0</v>
      </c>
      <c r="BF4">
        <f t="shared" si="10"/>
        <v>0</v>
      </c>
      <c r="BG4">
        <f t="shared" si="11"/>
        <v>0</v>
      </c>
      <c r="BH4">
        <f t="shared" si="12"/>
        <v>0</v>
      </c>
      <c r="BI4">
        <f t="shared" si="13"/>
        <v>0</v>
      </c>
    </row>
    <row r="5" spans="1:61" ht="14.25">
      <c r="A5" t="s">
        <v>38</v>
      </c>
      <c r="B5">
        <v>4</v>
      </c>
      <c r="C5">
        <v>4</v>
      </c>
      <c r="D5">
        <f t="shared" si="0"/>
        <v>0</v>
      </c>
      <c r="E5" t="s">
        <v>58</v>
      </c>
      <c r="F5" s="1">
        <f t="shared" si="1"/>
        <v>199.25</v>
      </c>
      <c r="G5">
        <f>COUNT(Y5:AZ5)+4</f>
        <v>4</v>
      </c>
      <c r="H5">
        <v>278</v>
      </c>
      <c r="I5">
        <v>258</v>
      </c>
      <c r="J5">
        <v>290</v>
      </c>
      <c r="K5">
        <v>276</v>
      </c>
      <c r="L5">
        <v>266</v>
      </c>
      <c r="M5">
        <v>0</v>
      </c>
      <c r="N5">
        <v>249</v>
      </c>
      <c r="O5">
        <f t="shared" si="2"/>
        <v>0</v>
      </c>
      <c r="P5">
        <f t="shared" si="3"/>
        <v>290</v>
      </c>
      <c r="Q5">
        <v>922</v>
      </c>
      <c r="R5">
        <v>911</v>
      </c>
      <c r="S5">
        <v>884</v>
      </c>
      <c r="T5">
        <v>926</v>
      </c>
      <c r="U5">
        <v>0</v>
      </c>
      <c r="V5">
        <v>797</v>
      </c>
      <c r="W5">
        <f t="shared" si="4"/>
        <v>0</v>
      </c>
      <c r="X5">
        <f t="shared" si="5"/>
        <v>926</v>
      </c>
      <c r="BA5">
        <v>797</v>
      </c>
      <c r="BB5">
        <f t="shared" si="6"/>
        <v>0</v>
      </c>
      <c r="BC5">
        <f t="shared" si="7"/>
        <v>0</v>
      </c>
      <c r="BD5">
        <f t="shared" si="8"/>
        <v>0</v>
      </c>
      <c r="BE5">
        <f t="shared" si="9"/>
        <v>0</v>
      </c>
      <c r="BF5">
        <f t="shared" si="10"/>
        <v>0</v>
      </c>
      <c r="BG5">
        <f t="shared" si="11"/>
        <v>0</v>
      </c>
      <c r="BH5">
        <f t="shared" si="12"/>
        <v>0</v>
      </c>
      <c r="BI5">
        <f t="shared" si="13"/>
        <v>0</v>
      </c>
    </row>
    <row r="6" spans="1:61" ht="14.25">
      <c r="A6" t="s">
        <v>20</v>
      </c>
      <c r="B6">
        <v>5</v>
      </c>
      <c r="C6">
        <v>5</v>
      </c>
      <c r="D6">
        <f t="shared" si="0"/>
        <v>0</v>
      </c>
      <c r="E6" t="s">
        <v>22</v>
      </c>
      <c r="F6" s="1">
        <f t="shared" si="1"/>
        <v>196.10714285714286</v>
      </c>
      <c r="G6">
        <f>COUNT(Y6:AZ6)+24</f>
        <v>28</v>
      </c>
      <c r="H6">
        <v>223</v>
      </c>
      <c r="I6">
        <v>247</v>
      </c>
      <c r="J6">
        <v>249</v>
      </c>
      <c r="K6">
        <v>251</v>
      </c>
      <c r="L6">
        <v>280</v>
      </c>
      <c r="M6">
        <v>299</v>
      </c>
      <c r="N6">
        <v>277</v>
      </c>
      <c r="O6">
        <f t="shared" si="2"/>
        <v>203</v>
      </c>
      <c r="P6">
        <f t="shared" si="3"/>
        <v>299</v>
      </c>
      <c r="Q6">
        <v>784</v>
      </c>
      <c r="R6">
        <v>813</v>
      </c>
      <c r="S6">
        <v>849</v>
      </c>
      <c r="T6">
        <v>963</v>
      </c>
      <c r="U6">
        <v>986</v>
      </c>
      <c r="V6">
        <v>898</v>
      </c>
      <c r="W6">
        <f t="shared" si="4"/>
        <v>740</v>
      </c>
      <c r="X6">
        <f t="shared" si="5"/>
        <v>986</v>
      </c>
      <c r="Y6">
        <v>182</v>
      </c>
      <c r="Z6">
        <v>174</v>
      </c>
      <c r="AA6">
        <v>203</v>
      </c>
      <c r="AB6">
        <v>181</v>
      </c>
      <c r="BA6">
        <v>4751</v>
      </c>
      <c r="BB6">
        <f t="shared" si="6"/>
        <v>740</v>
      </c>
      <c r="BC6">
        <f t="shared" si="7"/>
        <v>740</v>
      </c>
      <c r="BD6">
        <f t="shared" si="8"/>
        <v>0</v>
      </c>
      <c r="BE6">
        <f t="shared" si="9"/>
        <v>0</v>
      </c>
      <c r="BF6">
        <f t="shared" si="10"/>
        <v>0</v>
      </c>
      <c r="BG6">
        <f t="shared" si="11"/>
        <v>0</v>
      </c>
      <c r="BH6">
        <f t="shared" si="12"/>
        <v>0</v>
      </c>
      <c r="BI6">
        <f t="shared" si="13"/>
        <v>0</v>
      </c>
    </row>
    <row r="7" spans="1:61" ht="14.25">
      <c r="A7" t="s">
        <v>13</v>
      </c>
      <c r="B7">
        <v>6</v>
      </c>
      <c r="C7">
        <v>6</v>
      </c>
      <c r="D7">
        <f t="shared" si="0"/>
        <v>0</v>
      </c>
      <c r="E7" t="s">
        <v>9</v>
      </c>
      <c r="F7" s="1">
        <f t="shared" si="1"/>
        <v>194.55</v>
      </c>
      <c r="G7">
        <f>COUNT(Y7:AZ7)+16</f>
        <v>20</v>
      </c>
      <c r="H7">
        <v>0</v>
      </c>
      <c r="I7">
        <v>266</v>
      </c>
      <c r="J7">
        <v>298</v>
      </c>
      <c r="K7">
        <v>278</v>
      </c>
      <c r="L7">
        <v>258</v>
      </c>
      <c r="M7">
        <v>247</v>
      </c>
      <c r="N7">
        <v>254</v>
      </c>
      <c r="O7">
        <f t="shared" si="2"/>
        <v>256</v>
      </c>
      <c r="P7">
        <f t="shared" si="3"/>
        <v>298</v>
      </c>
      <c r="Q7">
        <v>896</v>
      </c>
      <c r="R7">
        <v>1003</v>
      </c>
      <c r="S7">
        <v>909</v>
      </c>
      <c r="T7">
        <v>943</v>
      </c>
      <c r="U7">
        <v>873</v>
      </c>
      <c r="V7">
        <v>814</v>
      </c>
      <c r="W7">
        <f t="shared" si="4"/>
        <v>805</v>
      </c>
      <c r="X7">
        <f t="shared" si="5"/>
        <v>1003</v>
      </c>
      <c r="Y7">
        <v>154</v>
      </c>
      <c r="Z7">
        <v>206</v>
      </c>
      <c r="AA7">
        <v>256</v>
      </c>
      <c r="AB7">
        <v>189</v>
      </c>
      <c r="BA7">
        <v>3086</v>
      </c>
      <c r="BB7">
        <f t="shared" si="6"/>
        <v>805</v>
      </c>
      <c r="BC7">
        <f t="shared" si="7"/>
        <v>805</v>
      </c>
      <c r="BD7">
        <f t="shared" si="8"/>
        <v>0</v>
      </c>
      <c r="BE7">
        <f t="shared" si="9"/>
        <v>0</v>
      </c>
      <c r="BF7">
        <f t="shared" si="10"/>
        <v>0</v>
      </c>
      <c r="BG7">
        <f t="shared" si="11"/>
        <v>0</v>
      </c>
      <c r="BH7">
        <f t="shared" si="12"/>
        <v>0</v>
      </c>
      <c r="BI7">
        <f t="shared" si="13"/>
        <v>0</v>
      </c>
    </row>
    <row r="8" spans="1:61" ht="14.25">
      <c r="A8" t="s">
        <v>20</v>
      </c>
      <c r="B8">
        <v>7</v>
      </c>
      <c r="C8">
        <v>7</v>
      </c>
      <c r="D8">
        <f t="shared" si="0"/>
        <v>0</v>
      </c>
      <c r="E8" t="s">
        <v>17</v>
      </c>
      <c r="F8" s="1">
        <f t="shared" si="1"/>
        <v>194</v>
      </c>
      <c r="G8">
        <f>COUNT(Y8:AZ8)+24</f>
        <v>28</v>
      </c>
      <c r="H8">
        <v>0</v>
      </c>
      <c r="I8">
        <v>288</v>
      </c>
      <c r="J8">
        <v>258</v>
      </c>
      <c r="K8">
        <v>236</v>
      </c>
      <c r="L8">
        <v>267</v>
      </c>
      <c r="M8">
        <v>274</v>
      </c>
      <c r="N8">
        <v>230</v>
      </c>
      <c r="O8">
        <f t="shared" si="2"/>
        <v>209</v>
      </c>
      <c r="P8">
        <f t="shared" si="3"/>
        <v>288</v>
      </c>
      <c r="Q8">
        <v>977</v>
      </c>
      <c r="R8">
        <v>884</v>
      </c>
      <c r="S8">
        <v>881</v>
      </c>
      <c r="T8">
        <v>922</v>
      </c>
      <c r="U8">
        <v>921</v>
      </c>
      <c r="V8">
        <v>819</v>
      </c>
      <c r="W8">
        <f t="shared" si="4"/>
        <v>796</v>
      </c>
      <c r="X8">
        <f t="shared" si="5"/>
        <v>977</v>
      </c>
      <c r="Y8">
        <v>204</v>
      </c>
      <c r="Z8">
        <v>206</v>
      </c>
      <c r="AA8">
        <v>177</v>
      </c>
      <c r="AB8">
        <v>209</v>
      </c>
      <c r="BA8">
        <v>4636</v>
      </c>
      <c r="BB8">
        <f t="shared" si="6"/>
        <v>796</v>
      </c>
      <c r="BC8">
        <f t="shared" si="7"/>
        <v>796</v>
      </c>
      <c r="BD8">
        <f t="shared" si="8"/>
        <v>0</v>
      </c>
      <c r="BE8">
        <f t="shared" si="9"/>
        <v>0</v>
      </c>
      <c r="BF8">
        <f t="shared" si="10"/>
        <v>0</v>
      </c>
      <c r="BG8">
        <f t="shared" si="11"/>
        <v>0</v>
      </c>
      <c r="BH8">
        <f t="shared" si="12"/>
        <v>0</v>
      </c>
      <c r="BI8">
        <f t="shared" si="13"/>
        <v>0</v>
      </c>
    </row>
    <row r="9" spans="1:61" ht="14.25">
      <c r="A9" t="s">
        <v>38</v>
      </c>
      <c r="B9">
        <v>8</v>
      </c>
      <c r="C9">
        <v>8</v>
      </c>
      <c r="D9">
        <f t="shared" si="0"/>
        <v>0</v>
      </c>
      <c r="E9" t="s">
        <v>40</v>
      </c>
      <c r="F9" s="1">
        <f t="shared" si="1"/>
        <v>192.9</v>
      </c>
      <c r="G9">
        <f>COUNT(Y9:AZ9)+16</f>
        <v>20</v>
      </c>
      <c r="H9">
        <v>257</v>
      </c>
      <c r="I9">
        <v>299</v>
      </c>
      <c r="J9">
        <v>248</v>
      </c>
      <c r="K9">
        <v>247</v>
      </c>
      <c r="L9">
        <v>265</v>
      </c>
      <c r="M9">
        <v>0</v>
      </c>
      <c r="N9">
        <v>233</v>
      </c>
      <c r="O9">
        <f t="shared" si="2"/>
        <v>215</v>
      </c>
      <c r="P9">
        <f t="shared" si="3"/>
        <v>299</v>
      </c>
      <c r="Q9">
        <v>299</v>
      </c>
      <c r="R9">
        <v>1005</v>
      </c>
      <c r="S9">
        <v>872</v>
      </c>
      <c r="T9">
        <v>922</v>
      </c>
      <c r="U9">
        <v>906</v>
      </c>
      <c r="V9">
        <v>793</v>
      </c>
      <c r="W9">
        <f t="shared" si="4"/>
        <v>783</v>
      </c>
      <c r="X9">
        <f t="shared" si="5"/>
        <v>1005</v>
      </c>
      <c r="Y9">
        <v>194</v>
      </c>
      <c r="Z9">
        <v>202</v>
      </c>
      <c r="AA9">
        <v>215</v>
      </c>
      <c r="AB9">
        <v>172</v>
      </c>
      <c r="BA9">
        <v>3075</v>
      </c>
      <c r="BB9">
        <f t="shared" si="6"/>
        <v>783</v>
      </c>
      <c r="BC9">
        <f t="shared" si="7"/>
        <v>783</v>
      </c>
      <c r="BD9">
        <f t="shared" si="8"/>
        <v>0</v>
      </c>
      <c r="BE9">
        <f t="shared" si="9"/>
        <v>0</v>
      </c>
      <c r="BF9">
        <f t="shared" si="10"/>
        <v>0</v>
      </c>
      <c r="BG9">
        <f t="shared" si="11"/>
        <v>0</v>
      </c>
      <c r="BH9">
        <f t="shared" si="12"/>
        <v>0</v>
      </c>
      <c r="BI9">
        <f t="shared" si="13"/>
        <v>0</v>
      </c>
    </row>
    <row r="10" spans="1:61" ht="14.25">
      <c r="A10" t="s">
        <v>29</v>
      </c>
      <c r="B10">
        <v>9</v>
      </c>
      <c r="C10">
        <v>9</v>
      </c>
      <c r="D10">
        <f t="shared" si="0"/>
        <v>0</v>
      </c>
      <c r="E10" t="s">
        <v>14</v>
      </c>
      <c r="F10" s="1">
        <f t="shared" si="1"/>
        <v>192.58333333333334</v>
      </c>
      <c r="G10">
        <f>COUNT(Y10:AZ10)+24</f>
        <v>24</v>
      </c>
      <c r="H10">
        <v>0</v>
      </c>
      <c r="I10">
        <v>247</v>
      </c>
      <c r="J10">
        <v>269</v>
      </c>
      <c r="K10">
        <v>259</v>
      </c>
      <c r="L10">
        <v>298</v>
      </c>
      <c r="M10">
        <v>289</v>
      </c>
      <c r="N10">
        <v>255</v>
      </c>
      <c r="O10">
        <f t="shared" si="2"/>
        <v>0</v>
      </c>
      <c r="P10">
        <f t="shared" si="3"/>
        <v>298</v>
      </c>
      <c r="Q10">
        <v>825</v>
      </c>
      <c r="R10">
        <v>932</v>
      </c>
      <c r="S10">
        <v>917</v>
      </c>
      <c r="T10">
        <v>962</v>
      </c>
      <c r="U10">
        <v>1005</v>
      </c>
      <c r="V10">
        <v>841</v>
      </c>
      <c r="W10">
        <f t="shared" si="4"/>
        <v>0</v>
      </c>
      <c r="X10">
        <f t="shared" si="5"/>
        <v>1005</v>
      </c>
      <c r="BA10">
        <v>4622</v>
      </c>
      <c r="BB10">
        <f t="shared" si="6"/>
        <v>0</v>
      </c>
      <c r="BC10">
        <f t="shared" si="7"/>
        <v>0</v>
      </c>
      <c r="BD10">
        <f t="shared" si="8"/>
        <v>0</v>
      </c>
      <c r="BE10">
        <f t="shared" si="9"/>
        <v>0</v>
      </c>
      <c r="BF10">
        <f t="shared" si="10"/>
        <v>0</v>
      </c>
      <c r="BG10">
        <f t="shared" si="11"/>
        <v>0</v>
      </c>
      <c r="BH10">
        <f t="shared" si="12"/>
        <v>0</v>
      </c>
      <c r="BI10">
        <f t="shared" si="13"/>
        <v>0</v>
      </c>
    </row>
    <row r="11" spans="1:61" ht="14.25">
      <c r="A11" t="s">
        <v>24</v>
      </c>
      <c r="B11">
        <v>10</v>
      </c>
      <c r="C11">
        <v>10</v>
      </c>
      <c r="D11">
        <f t="shared" si="0"/>
        <v>0</v>
      </c>
      <c r="E11" t="s">
        <v>25</v>
      </c>
      <c r="F11" s="1">
        <f t="shared" si="1"/>
        <v>192.19230769230768</v>
      </c>
      <c r="G11">
        <f>COUNT(Y11:AZ11)+22</f>
        <v>26</v>
      </c>
      <c r="H11">
        <v>0</v>
      </c>
      <c r="I11">
        <v>286</v>
      </c>
      <c r="J11">
        <v>300</v>
      </c>
      <c r="K11">
        <v>279</v>
      </c>
      <c r="L11">
        <v>269</v>
      </c>
      <c r="M11">
        <v>289</v>
      </c>
      <c r="N11">
        <v>245</v>
      </c>
      <c r="O11">
        <f t="shared" si="2"/>
        <v>289</v>
      </c>
      <c r="P11">
        <f t="shared" si="3"/>
        <v>300</v>
      </c>
      <c r="Q11">
        <v>993</v>
      </c>
      <c r="R11">
        <v>976</v>
      </c>
      <c r="S11">
        <v>994</v>
      </c>
      <c r="T11">
        <v>935</v>
      </c>
      <c r="U11">
        <v>989</v>
      </c>
      <c r="V11">
        <v>872</v>
      </c>
      <c r="W11">
        <f t="shared" si="4"/>
        <v>852</v>
      </c>
      <c r="X11">
        <f t="shared" si="5"/>
        <v>994</v>
      </c>
      <c r="Y11">
        <v>171</v>
      </c>
      <c r="Z11">
        <v>214</v>
      </c>
      <c r="AA11">
        <v>178</v>
      </c>
      <c r="AB11">
        <v>289</v>
      </c>
      <c r="BA11">
        <v>4145</v>
      </c>
      <c r="BB11">
        <f t="shared" si="6"/>
        <v>852</v>
      </c>
      <c r="BC11">
        <f t="shared" si="7"/>
        <v>852</v>
      </c>
      <c r="BD11">
        <f t="shared" si="8"/>
        <v>0</v>
      </c>
      <c r="BE11">
        <f t="shared" si="9"/>
        <v>0</v>
      </c>
      <c r="BF11">
        <f t="shared" si="10"/>
        <v>0</v>
      </c>
      <c r="BG11">
        <f t="shared" si="11"/>
        <v>0</v>
      </c>
      <c r="BH11">
        <f t="shared" si="12"/>
        <v>0</v>
      </c>
      <c r="BI11">
        <f t="shared" si="13"/>
        <v>0</v>
      </c>
    </row>
    <row r="12" spans="1:61" ht="14.25">
      <c r="A12" t="s">
        <v>20</v>
      </c>
      <c r="B12">
        <v>11</v>
      </c>
      <c r="C12">
        <v>11</v>
      </c>
      <c r="D12">
        <f t="shared" si="0"/>
        <v>0</v>
      </c>
      <c r="E12" t="s">
        <v>21</v>
      </c>
      <c r="F12" s="1">
        <f t="shared" si="1"/>
        <v>187.78571428571428</v>
      </c>
      <c r="G12">
        <f>COUNT(Y12:AZ12)+24</f>
        <v>28</v>
      </c>
      <c r="H12">
        <v>279</v>
      </c>
      <c r="I12">
        <v>258</v>
      </c>
      <c r="J12">
        <v>244</v>
      </c>
      <c r="K12">
        <v>254</v>
      </c>
      <c r="L12">
        <v>290</v>
      </c>
      <c r="M12">
        <v>279</v>
      </c>
      <c r="N12">
        <v>214</v>
      </c>
      <c r="O12">
        <f t="shared" si="2"/>
        <v>234</v>
      </c>
      <c r="P12">
        <f t="shared" si="3"/>
        <v>290</v>
      </c>
      <c r="Q12">
        <v>873</v>
      </c>
      <c r="R12">
        <v>850</v>
      </c>
      <c r="S12">
        <v>800</v>
      </c>
      <c r="T12">
        <v>988</v>
      </c>
      <c r="U12">
        <v>977</v>
      </c>
      <c r="V12">
        <v>795</v>
      </c>
      <c r="W12">
        <f t="shared" si="4"/>
        <v>754</v>
      </c>
      <c r="X12">
        <f t="shared" si="5"/>
        <v>988</v>
      </c>
      <c r="Y12">
        <v>158</v>
      </c>
      <c r="Z12">
        <v>164</v>
      </c>
      <c r="AA12">
        <v>234</v>
      </c>
      <c r="AB12">
        <v>198</v>
      </c>
      <c r="BA12">
        <v>4504</v>
      </c>
      <c r="BB12">
        <f t="shared" si="6"/>
        <v>754</v>
      </c>
      <c r="BC12">
        <f t="shared" si="7"/>
        <v>754</v>
      </c>
      <c r="BD12">
        <f t="shared" si="8"/>
        <v>0</v>
      </c>
      <c r="BE12">
        <f t="shared" si="9"/>
        <v>0</v>
      </c>
      <c r="BF12">
        <f t="shared" si="10"/>
        <v>0</v>
      </c>
      <c r="BG12">
        <f t="shared" si="11"/>
        <v>0</v>
      </c>
      <c r="BH12">
        <f t="shared" si="12"/>
        <v>0</v>
      </c>
      <c r="BI12">
        <f t="shared" si="13"/>
        <v>0</v>
      </c>
    </row>
    <row r="13" spans="1:61" ht="14.25">
      <c r="A13" t="s">
        <v>31</v>
      </c>
      <c r="B13">
        <v>12</v>
      </c>
      <c r="C13">
        <v>12</v>
      </c>
      <c r="D13">
        <f t="shared" si="0"/>
        <v>0</v>
      </c>
      <c r="E13" t="s">
        <v>32</v>
      </c>
      <c r="F13" s="1">
        <f t="shared" si="1"/>
        <v>185.125</v>
      </c>
      <c r="G13">
        <f>COUNT(Y13:AZ13)+20</f>
        <v>24</v>
      </c>
      <c r="H13">
        <v>277</v>
      </c>
      <c r="I13">
        <v>278</v>
      </c>
      <c r="J13">
        <v>266</v>
      </c>
      <c r="K13">
        <v>240</v>
      </c>
      <c r="L13">
        <v>247</v>
      </c>
      <c r="M13">
        <v>278</v>
      </c>
      <c r="N13">
        <v>249</v>
      </c>
      <c r="O13">
        <f t="shared" si="2"/>
        <v>234</v>
      </c>
      <c r="P13">
        <f t="shared" si="3"/>
        <v>278</v>
      </c>
      <c r="Q13">
        <v>835</v>
      </c>
      <c r="R13">
        <v>896</v>
      </c>
      <c r="S13">
        <v>834</v>
      </c>
      <c r="T13">
        <v>865</v>
      </c>
      <c r="U13">
        <v>925</v>
      </c>
      <c r="V13">
        <v>815</v>
      </c>
      <c r="W13">
        <f t="shared" si="4"/>
        <v>773</v>
      </c>
      <c r="X13">
        <f t="shared" si="5"/>
        <v>925</v>
      </c>
      <c r="Y13">
        <v>164</v>
      </c>
      <c r="Z13">
        <v>188</v>
      </c>
      <c r="AA13">
        <v>234</v>
      </c>
      <c r="AB13">
        <v>187</v>
      </c>
      <c r="BA13">
        <v>3670</v>
      </c>
      <c r="BB13">
        <f t="shared" si="6"/>
        <v>773</v>
      </c>
      <c r="BC13">
        <f t="shared" si="7"/>
        <v>773</v>
      </c>
      <c r="BD13">
        <f t="shared" si="8"/>
        <v>0</v>
      </c>
      <c r="BE13">
        <f t="shared" si="9"/>
        <v>0</v>
      </c>
      <c r="BF13">
        <f t="shared" si="10"/>
        <v>0</v>
      </c>
      <c r="BG13">
        <f t="shared" si="11"/>
        <v>0</v>
      </c>
      <c r="BH13">
        <f t="shared" si="12"/>
        <v>0</v>
      </c>
      <c r="BI13">
        <f t="shared" si="13"/>
        <v>0</v>
      </c>
    </row>
    <row r="14" spans="1:61" ht="14.25">
      <c r="A14" t="s">
        <v>31</v>
      </c>
      <c r="B14">
        <v>13</v>
      </c>
      <c r="C14">
        <v>13</v>
      </c>
      <c r="D14">
        <f t="shared" si="0"/>
        <v>0</v>
      </c>
      <c r="E14" t="s">
        <v>33</v>
      </c>
      <c r="F14" s="1">
        <f t="shared" si="1"/>
        <v>184.25</v>
      </c>
      <c r="G14">
        <f>COUNT(Y14:AZ14)+24</f>
        <v>28</v>
      </c>
      <c r="H14">
        <v>224</v>
      </c>
      <c r="I14">
        <v>224</v>
      </c>
      <c r="J14">
        <v>246</v>
      </c>
      <c r="K14">
        <v>259</v>
      </c>
      <c r="L14">
        <v>257</v>
      </c>
      <c r="M14">
        <v>276</v>
      </c>
      <c r="N14">
        <v>268</v>
      </c>
      <c r="O14">
        <f t="shared" si="2"/>
        <v>190</v>
      </c>
      <c r="P14">
        <f t="shared" si="3"/>
        <v>276</v>
      </c>
      <c r="Q14">
        <v>727</v>
      </c>
      <c r="R14">
        <v>810</v>
      </c>
      <c r="S14">
        <v>826</v>
      </c>
      <c r="T14">
        <v>858</v>
      </c>
      <c r="U14">
        <v>978</v>
      </c>
      <c r="V14">
        <v>832</v>
      </c>
      <c r="W14">
        <f t="shared" si="4"/>
        <v>716</v>
      </c>
      <c r="X14">
        <f t="shared" si="5"/>
        <v>978</v>
      </c>
      <c r="Y14">
        <v>190</v>
      </c>
      <c r="Z14">
        <v>171</v>
      </c>
      <c r="AA14">
        <v>170</v>
      </c>
      <c r="AB14">
        <v>185</v>
      </c>
      <c r="BA14">
        <v>4443</v>
      </c>
      <c r="BB14">
        <f t="shared" si="6"/>
        <v>716</v>
      </c>
      <c r="BC14">
        <f t="shared" si="7"/>
        <v>716</v>
      </c>
      <c r="BD14">
        <f t="shared" si="8"/>
        <v>0</v>
      </c>
      <c r="BE14">
        <f t="shared" si="9"/>
        <v>0</v>
      </c>
      <c r="BF14">
        <f t="shared" si="10"/>
        <v>0</v>
      </c>
      <c r="BG14">
        <f t="shared" si="11"/>
        <v>0</v>
      </c>
      <c r="BH14">
        <f t="shared" si="12"/>
        <v>0</v>
      </c>
      <c r="BI14">
        <f t="shared" si="13"/>
        <v>0</v>
      </c>
    </row>
    <row r="15" spans="1:61" ht="14.25">
      <c r="A15" t="s">
        <v>24</v>
      </c>
      <c r="B15">
        <v>14</v>
      </c>
      <c r="C15">
        <v>14</v>
      </c>
      <c r="D15">
        <f t="shared" si="0"/>
        <v>0</v>
      </c>
      <c r="E15" t="s">
        <v>26</v>
      </c>
      <c r="F15" s="1">
        <f t="shared" si="1"/>
        <v>181.77777777777777</v>
      </c>
      <c r="G15">
        <f>COUNT(Y15:AZ15)+23</f>
        <v>27</v>
      </c>
      <c r="H15">
        <v>203</v>
      </c>
      <c r="I15">
        <v>223</v>
      </c>
      <c r="J15">
        <v>212</v>
      </c>
      <c r="K15">
        <v>259</v>
      </c>
      <c r="L15">
        <v>255</v>
      </c>
      <c r="M15">
        <v>268</v>
      </c>
      <c r="N15">
        <v>237</v>
      </c>
      <c r="O15">
        <f t="shared" si="2"/>
        <v>189</v>
      </c>
      <c r="P15">
        <f t="shared" si="3"/>
        <v>268</v>
      </c>
      <c r="Q15">
        <v>711</v>
      </c>
      <c r="R15">
        <v>747</v>
      </c>
      <c r="S15">
        <v>876</v>
      </c>
      <c r="T15">
        <v>867</v>
      </c>
      <c r="U15">
        <v>953</v>
      </c>
      <c r="V15">
        <v>767</v>
      </c>
      <c r="W15">
        <f t="shared" si="4"/>
        <v>699</v>
      </c>
      <c r="X15">
        <f t="shared" si="5"/>
        <v>953</v>
      </c>
      <c r="Y15">
        <v>181</v>
      </c>
      <c r="Z15">
        <v>189</v>
      </c>
      <c r="AA15">
        <v>178</v>
      </c>
      <c r="AB15">
        <v>151</v>
      </c>
      <c r="BA15">
        <v>4209</v>
      </c>
      <c r="BB15">
        <f t="shared" si="6"/>
        <v>699</v>
      </c>
      <c r="BC15">
        <f t="shared" si="7"/>
        <v>699</v>
      </c>
      <c r="BD15">
        <f t="shared" si="8"/>
        <v>0</v>
      </c>
      <c r="BE15">
        <f t="shared" si="9"/>
        <v>0</v>
      </c>
      <c r="BF15">
        <f t="shared" si="10"/>
        <v>0</v>
      </c>
      <c r="BG15">
        <f t="shared" si="11"/>
        <v>0</v>
      </c>
      <c r="BH15">
        <f t="shared" si="12"/>
        <v>0</v>
      </c>
      <c r="BI15">
        <f t="shared" si="13"/>
        <v>0</v>
      </c>
    </row>
    <row r="16" spans="1:96" ht="14.25">
      <c r="A16" t="s">
        <v>38</v>
      </c>
      <c r="B16">
        <v>15</v>
      </c>
      <c r="C16">
        <v>15</v>
      </c>
      <c r="D16">
        <f t="shared" si="0"/>
        <v>0</v>
      </c>
      <c r="E16" t="s">
        <v>55</v>
      </c>
      <c r="F16" s="1">
        <f t="shared" si="1"/>
        <v>179.25</v>
      </c>
      <c r="G16">
        <f>COUNT(Y16:AZ16)+12</f>
        <v>12</v>
      </c>
      <c r="H16">
        <v>0</v>
      </c>
      <c r="I16">
        <v>295</v>
      </c>
      <c r="J16">
        <v>265</v>
      </c>
      <c r="K16">
        <v>257</v>
      </c>
      <c r="L16">
        <v>256</v>
      </c>
      <c r="M16">
        <v>0</v>
      </c>
      <c r="N16">
        <v>212</v>
      </c>
      <c r="O16">
        <f t="shared" si="2"/>
        <v>0</v>
      </c>
      <c r="P16">
        <f t="shared" si="3"/>
        <v>295</v>
      </c>
      <c r="Q16">
        <v>977</v>
      </c>
      <c r="R16">
        <v>867</v>
      </c>
      <c r="S16">
        <v>848</v>
      </c>
      <c r="T16">
        <v>888</v>
      </c>
      <c r="U16">
        <v>0</v>
      </c>
      <c r="V16">
        <v>770</v>
      </c>
      <c r="W16">
        <f t="shared" si="4"/>
        <v>0</v>
      </c>
      <c r="X16">
        <f t="shared" si="5"/>
        <v>977</v>
      </c>
      <c r="BA16">
        <v>2151</v>
      </c>
      <c r="BB16">
        <f t="shared" si="6"/>
        <v>0</v>
      </c>
      <c r="BC16">
        <f t="shared" si="7"/>
        <v>0</v>
      </c>
      <c r="BD16">
        <f t="shared" si="8"/>
        <v>0</v>
      </c>
      <c r="BE16">
        <f t="shared" si="9"/>
        <v>0</v>
      </c>
      <c r="BF16">
        <f t="shared" si="10"/>
        <v>0</v>
      </c>
      <c r="BG16">
        <f t="shared" si="11"/>
        <v>0</v>
      </c>
      <c r="BH16">
        <f t="shared" si="12"/>
        <v>0</v>
      </c>
      <c r="BI16">
        <f t="shared" si="13"/>
        <v>0</v>
      </c>
      <c r="CL16">
        <f aca="true" t="shared" si="14" ref="CL16:CL25">SUM(BJ16:BM16)</f>
        <v>0</v>
      </c>
      <c r="CM16">
        <f aca="true" t="shared" si="15" ref="CM16:CM25">SUM(BN16:BQ16)</f>
        <v>0</v>
      </c>
      <c r="CN16">
        <f aca="true" t="shared" si="16" ref="CN16:CN25">SUM(BR16:BU16)</f>
        <v>0</v>
      </c>
      <c r="CO16">
        <f aca="true" t="shared" si="17" ref="CO16:CO25">SUM(BV16:BY16)</f>
        <v>0</v>
      </c>
      <c r="CP16">
        <f aca="true" t="shared" si="18" ref="CP16:CP25">SUM(BZ16:CC16)</f>
        <v>0</v>
      </c>
      <c r="CQ16">
        <f aca="true" t="shared" si="19" ref="CQ16:CQ25">SUM(CD16:CG16)</f>
        <v>0</v>
      </c>
      <c r="CR16">
        <f aca="true" t="shared" si="20" ref="CR16:CR25">SUM(CH16:CK16)</f>
        <v>0</v>
      </c>
    </row>
    <row r="17" spans="1:96" ht="14.25">
      <c r="A17" t="s">
        <v>61</v>
      </c>
      <c r="B17">
        <v>16</v>
      </c>
      <c r="C17">
        <v>16</v>
      </c>
      <c r="D17">
        <f>C17-B17</f>
        <v>0</v>
      </c>
      <c r="E17" t="s">
        <v>62</v>
      </c>
      <c r="F17" s="1">
        <f t="shared" si="1"/>
        <v>178.21428571428572</v>
      </c>
      <c r="G17">
        <f>COUNT(Y17:AZ17)+28</f>
        <v>28</v>
      </c>
      <c r="H17">
        <v>0</v>
      </c>
      <c r="I17">
        <v>0</v>
      </c>
      <c r="J17">
        <v>0</v>
      </c>
      <c r="K17">
        <v>0</v>
      </c>
      <c r="L17">
        <v>237</v>
      </c>
      <c r="M17">
        <v>268</v>
      </c>
      <c r="N17">
        <v>228</v>
      </c>
      <c r="O17">
        <f t="shared" si="2"/>
        <v>0</v>
      </c>
      <c r="P17">
        <f t="shared" si="3"/>
        <v>268</v>
      </c>
      <c r="Q17">
        <v>0</v>
      </c>
      <c r="R17">
        <v>0</v>
      </c>
      <c r="S17">
        <v>0</v>
      </c>
      <c r="T17">
        <v>848</v>
      </c>
      <c r="U17">
        <v>876</v>
      </c>
      <c r="V17">
        <v>774</v>
      </c>
      <c r="W17">
        <f t="shared" si="4"/>
        <v>0</v>
      </c>
      <c r="X17">
        <f t="shared" si="5"/>
        <v>876</v>
      </c>
      <c r="BA17">
        <v>4990</v>
      </c>
      <c r="BB17">
        <f>SUM(Y17:BA17)</f>
        <v>4990</v>
      </c>
      <c r="BC17">
        <f t="shared" si="7"/>
        <v>0</v>
      </c>
      <c r="BD17">
        <f t="shared" si="8"/>
        <v>0</v>
      </c>
      <c r="BE17">
        <f t="shared" si="9"/>
        <v>0</v>
      </c>
      <c r="BF17">
        <f t="shared" si="10"/>
        <v>0</v>
      </c>
      <c r="BG17">
        <f t="shared" si="11"/>
        <v>0</v>
      </c>
      <c r="BH17">
        <f t="shared" si="12"/>
        <v>0</v>
      </c>
      <c r="BI17">
        <f t="shared" si="13"/>
        <v>0</v>
      </c>
      <c r="CL17">
        <f t="shared" si="14"/>
        <v>0</v>
      </c>
      <c r="CM17">
        <f t="shared" si="15"/>
        <v>0</v>
      </c>
      <c r="CN17">
        <f t="shared" si="16"/>
        <v>0</v>
      </c>
      <c r="CO17">
        <f t="shared" si="17"/>
        <v>0</v>
      </c>
      <c r="CP17">
        <f t="shared" si="18"/>
        <v>0</v>
      </c>
      <c r="CQ17">
        <f t="shared" si="19"/>
        <v>0</v>
      </c>
      <c r="CR17">
        <f t="shared" si="20"/>
        <v>0</v>
      </c>
    </row>
    <row r="18" spans="1:96" ht="14.25">
      <c r="A18" t="s">
        <v>61</v>
      </c>
      <c r="B18">
        <v>17</v>
      </c>
      <c r="C18">
        <v>17</v>
      </c>
      <c r="D18">
        <f>C18-B18</f>
        <v>0</v>
      </c>
      <c r="E18" t="s">
        <v>63</v>
      </c>
      <c r="F18" s="1">
        <f t="shared" si="1"/>
        <v>176.32258064516128</v>
      </c>
      <c r="G18">
        <f>COUNT(Y18:AZ18)+27</f>
        <v>31</v>
      </c>
      <c r="H18">
        <v>0</v>
      </c>
      <c r="I18">
        <v>232</v>
      </c>
      <c r="J18">
        <v>277</v>
      </c>
      <c r="K18">
        <v>258</v>
      </c>
      <c r="L18">
        <v>268</v>
      </c>
      <c r="M18">
        <v>233</v>
      </c>
      <c r="N18">
        <v>233</v>
      </c>
      <c r="O18">
        <f t="shared" si="2"/>
        <v>181</v>
      </c>
      <c r="P18">
        <f t="shared" si="3"/>
        <v>277</v>
      </c>
      <c r="Q18">
        <v>810</v>
      </c>
      <c r="R18">
        <v>783</v>
      </c>
      <c r="S18">
        <v>879</v>
      </c>
      <c r="T18">
        <v>804</v>
      </c>
      <c r="U18">
        <v>836</v>
      </c>
      <c r="V18">
        <v>763</v>
      </c>
      <c r="W18">
        <f t="shared" si="4"/>
        <v>666</v>
      </c>
      <c r="X18">
        <f t="shared" si="5"/>
        <v>879</v>
      </c>
      <c r="Y18">
        <v>171</v>
      </c>
      <c r="Z18">
        <v>148</v>
      </c>
      <c r="AA18">
        <v>181</v>
      </c>
      <c r="AB18">
        <v>166</v>
      </c>
      <c r="BA18">
        <v>4800</v>
      </c>
      <c r="BB18">
        <f>SUM(Y18:BA18)</f>
        <v>5466</v>
      </c>
      <c r="BC18">
        <f t="shared" si="7"/>
        <v>666</v>
      </c>
      <c r="BD18">
        <f t="shared" si="8"/>
        <v>0</v>
      </c>
      <c r="BE18">
        <f t="shared" si="9"/>
        <v>0</v>
      </c>
      <c r="BF18">
        <f t="shared" si="10"/>
        <v>0</v>
      </c>
      <c r="BG18">
        <f t="shared" si="11"/>
        <v>0</v>
      </c>
      <c r="BH18">
        <f t="shared" si="12"/>
        <v>0</v>
      </c>
      <c r="BI18">
        <f t="shared" si="13"/>
        <v>0</v>
      </c>
      <c r="CL18">
        <f t="shared" si="14"/>
        <v>0</v>
      </c>
      <c r="CM18">
        <f t="shared" si="15"/>
        <v>0</v>
      </c>
      <c r="CN18">
        <f t="shared" si="16"/>
        <v>0</v>
      </c>
      <c r="CO18">
        <f t="shared" si="17"/>
        <v>0</v>
      </c>
      <c r="CP18">
        <f t="shared" si="18"/>
        <v>0</v>
      </c>
      <c r="CQ18">
        <f t="shared" si="19"/>
        <v>0</v>
      </c>
      <c r="CR18">
        <f t="shared" si="20"/>
        <v>0</v>
      </c>
    </row>
    <row r="19" spans="1:96" ht="14.25">
      <c r="A19" t="s">
        <v>64</v>
      </c>
      <c r="B19">
        <v>18</v>
      </c>
      <c r="C19">
        <v>18</v>
      </c>
      <c r="D19">
        <f>C19-B19</f>
        <v>0</v>
      </c>
      <c r="E19" t="s">
        <v>65</v>
      </c>
      <c r="F19" s="1">
        <f t="shared" si="1"/>
        <v>175.89285714285714</v>
      </c>
      <c r="G19">
        <f>COUNT(Y19:AZ19)+28</f>
        <v>28</v>
      </c>
      <c r="H19">
        <v>290</v>
      </c>
      <c r="I19">
        <v>0</v>
      </c>
      <c r="J19">
        <v>247</v>
      </c>
      <c r="K19">
        <v>257</v>
      </c>
      <c r="L19">
        <v>246</v>
      </c>
      <c r="M19">
        <v>278</v>
      </c>
      <c r="N19">
        <v>224</v>
      </c>
      <c r="O19">
        <f t="shared" si="2"/>
        <v>0</v>
      </c>
      <c r="P19">
        <f t="shared" si="3"/>
        <v>290</v>
      </c>
      <c r="Q19">
        <v>0</v>
      </c>
      <c r="R19">
        <v>865</v>
      </c>
      <c r="S19">
        <v>872</v>
      </c>
      <c r="T19">
        <v>803</v>
      </c>
      <c r="U19">
        <v>894</v>
      </c>
      <c r="V19">
        <v>736</v>
      </c>
      <c r="W19">
        <f t="shared" si="4"/>
        <v>0</v>
      </c>
      <c r="X19">
        <f t="shared" si="5"/>
        <v>894</v>
      </c>
      <c r="BA19">
        <v>4925</v>
      </c>
      <c r="BB19">
        <f>SUM(Y19:BA19)</f>
        <v>4925</v>
      </c>
      <c r="BC19">
        <f t="shared" si="7"/>
        <v>0</v>
      </c>
      <c r="BD19">
        <f t="shared" si="8"/>
        <v>0</v>
      </c>
      <c r="BE19">
        <f t="shared" si="9"/>
        <v>0</v>
      </c>
      <c r="BF19">
        <f t="shared" si="10"/>
        <v>0</v>
      </c>
      <c r="BG19">
        <f t="shared" si="11"/>
        <v>0</v>
      </c>
      <c r="BH19">
        <f t="shared" si="12"/>
        <v>0</v>
      </c>
      <c r="BI19">
        <f t="shared" si="13"/>
        <v>0</v>
      </c>
      <c r="CL19">
        <f t="shared" si="14"/>
        <v>0</v>
      </c>
      <c r="CM19">
        <f t="shared" si="15"/>
        <v>0</v>
      </c>
      <c r="CN19">
        <f t="shared" si="16"/>
        <v>0</v>
      </c>
      <c r="CO19">
        <f t="shared" si="17"/>
        <v>0</v>
      </c>
      <c r="CP19">
        <f t="shared" si="18"/>
        <v>0</v>
      </c>
      <c r="CQ19">
        <f t="shared" si="19"/>
        <v>0</v>
      </c>
      <c r="CR19">
        <f t="shared" si="20"/>
        <v>0</v>
      </c>
    </row>
    <row r="20" spans="1:96" ht="14.25">
      <c r="A20" t="s">
        <v>13</v>
      </c>
      <c r="B20">
        <v>19</v>
      </c>
      <c r="C20">
        <v>19</v>
      </c>
      <c r="D20">
        <f>SUM(C20-B20)</f>
        <v>0</v>
      </c>
      <c r="E20" t="s">
        <v>16</v>
      </c>
      <c r="F20" s="1">
        <f t="shared" si="1"/>
        <v>175.1</v>
      </c>
      <c r="G20">
        <f>COUNT(Y20:AZ20)+16</f>
        <v>20</v>
      </c>
      <c r="H20">
        <v>300</v>
      </c>
      <c r="I20">
        <v>243</v>
      </c>
      <c r="J20">
        <v>296</v>
      </c>
      <c r="K20">
        <v>256</v>
      </c>
      <c r="L20">
        <v>249</v>
      </c>
      <c r="M20">
        <v>259</v>
      </c>
      <c r="N20">
        <v>223</v>
      </c>
      <c r="O20">
        <f t="shared" si="2"/>
        <v>202</v>
      </c>
      <c r="P20">
        <f t="shared" si="3"/>
        <v>300</v>
      </c>
      <c r="Q20">
        <v>840</v>
      </c>
      <c r="R20">
        <v>983</v>
      </c>
      <c r="S20">
        <v>850</v>
      </c>
      <c r="T20">
        <v>886</v>
      </c>
      <c r="U20">
        <v>913</v>
      </c>
      <c r="V20">
        <v>742</v>
      </c>
      <c r="W20">
        <f t="shared" si="4"/>
        <v>731</v>
      </c>
      <c r="X20">
        <f t="shared" si="5"/>
        <v>983</v>
      </c>
      <c r="Y20">
        <v>188</v>
      </c>
      <c r="Z20">
        <v>152</v>
      </c>
      <c r="AA20">
        <v>189</v>
      </c>
      <c r="AB20">
        <v>202</v>
      </c>
      <c r="BA20">
        <v>2771</v>
      </c>
      <c r="BB20">
        <f>SUM(Y20:AZ20)</f>
        <v>731</v>
      </c>
      <c r="BC20">
        <f t="shared" si="7"/>
        <v>731</v>
      </c>
      <c r="BD20">
        <f t="shared" si="8"/>
        <v>0</v>
      </c>
      <c r="BE20">
        <f t="shared" si="9"/>
        <v>0</v>
      </c>
      <c r="BF20">
        <f t="shared" si="10"/>
        <v>0</v>
      </c>
      <c r="BG20">
        <f t="shared" si="11"/>
        <v>0</v>
      </c>
      <c r="BH20">
        <f t="shared" si="12"/>
        <v>0</v>
      </c>
      <c r="BI20">
        <f t="shared" si="13"/>
        <v>0</v>
      </c>
      <c r="CL20">
        <f t="shared" si="14"/>
        <v>0</v>
      </c>
      <c r="CM20">
        <f t="shared" si="15"/>
        <v>0</v>
      </c>
      <c r="CN20">
        <f t="shared" si="16"/>
        <v>0</v>
      </c>
      <c r="CO20">
        <f t="shared" si="17"/>
        <v>0</v>
      </c>
      <c r="CP20">
        <f t="shared" si="18"/>
        <v>0</v>
      </c>
      <c r="CQ20">
        <f t="shared" si="19"/>
        <v>0</v>
      </c>
      <c r="CR20">
        <f t="shared" si="20"/>
        <v>0</v>
      </c>
    </row>
    <row r="21" spans="1:96" ht="14.25">
      <c r="A21" t="s">
        <v>64</v>
      </c>
      <c r="B21">
        <v>20</v>
      </c>
      <c r="C21">
        <v>20</v>
      </c>
      <c r="D21">
        <f>C21-B21</f>
        <v>0</v>
      </c>
      <c r="E21" t="s">
        <v>66</v>
      </c>
      <c r="F21" s="1">
        <f t="shared" si="1"/>
        <v>172.82142857142858</v>
      </c>
      <c r="G21">
        <f>COUNT(Y21:AZ21)+28</f>
        <v>28</v>
      </c>
      <c r="H21">
        <v>256</v>
      </c>
      <c r="I21">
        <v>247</v>
      </c>
      <c r="J21">
        <v>226</v>
      </c>
      <c r="K21">
        <v>253</v>
      </c>
      <c r="L21">
        <v>244</v>
      </c>
      <c r="M21">
        <v>276</v>
      </c>
      <c r="N21">
        <v>247</v>
      </c>
      <c r="O21">
        <f t="shared" si="2"/>
        <v>0</v>
      </c>
      <c r="P21">
        <f t="shared" si="3"/>
        <v>276</v>
      </c>
      <c r="Q21">
        <v>796</v>
      </c>
      <c r="R21">
        <v>832</v>
      </c>
      <c r="S21">
        <v>774</v>
      </c>
      <c r="T21">
        <v>852</v>
      </c>
      <c r="U21">
        <v>832</v>
      </c>
      <c r="V21">
        <v>812</v>
      </c>
      <c r="W21">
        <f t="shared" si="4"/>
        <v>0</v>
      </c>
      <c r="X21">
        <f t="shared" si="5"/>
        <v>852</v>
      </c>
      <c r="BA21">
        <v>4839</v>
      </c>
      <c r="BB21">
        <f>SUM(Y21:BA21)</f>
        <v>4839</v>
      </c>
      <c r="BC21">
        <f t="shared" si="7"/>
        <v>0</v>
      </c>
      <c r="BD21">
        <f t="shared" si="8"/>
        <v>0</v>
      </c>
      <c r="BE21">
        <f t="shared" si="9"/>
        <v>0</v>
      </c>
      <c r="BF21">
        <f t="shared" si="10"/>
        <v>0</v>
      </c>
      <c r="BG21">
        <f t="shared" si="11"/>
        <v>0</v>
      </c>
      <c r="BH21">
        <f t="shared" si="12"/>
        <v>0</v>
      </c>
      <c r="BI21">
        <f t="shared" si="13"/>
        <v>0</v>
      </c>
      <c r="CL21">
        <f t="shared" si="14"/>
        <v>0</v>
      </c>
      <c r="CM21">
        <f t="shared" si="15"/>
        <v>0</v>
      </c>
      <c r="CN21">
        <f t="shared" si="16"/>
        <v>0</v>
      </c>
      <c r="CO21">
        <f t="shared" si="17"/>
        <v>0</v>
      </c>
      <c r="CP21">
        <f t="shared" si="18"/>
        <v>0</v>
      </c>
      <c r="CQ21">
        <f t="shared" si="19"/>
        <v>0</v>
      </c>
      <c r="CR21">
        <f t="shared" si="20"/>
        <v>0</v>
      </c>
    </row>
    <row r="22" spans="1:96" ht="14.25">
      <c r="A22" t="s">
        <v>29</v>
      </c>
      <c r="B22">
        <v>21</v>
      </c>
      <c r="C22">
        <v>21</v>
      </c>
      <c r="D22">
        <f>SUM(C22-B22)</f>
        <v>0</v>
      </c>
      <c r="E22" t="s">
        <v>34</v>
      </c>
      <c r="F22" s="1">
        <f t="shared" si="1"/>
        <v>170.05</v>
      </c>
      <c r="G22">
        <f>COUNT(Y22:AZ22)+20</f>
        <v>20</v>
      </c>
      <c r="H22">
        <v>0</v>
      </c>
      <c r="I22">
        <v>0</v>
      </c>
      <c r="J22">
        <v>237</v>
      </c>
      <c r="K22">
        <v>257</v>
      </c>
      <c r="L22">
        <v>244</v>
      </c>
      <c r="M22">
        <v>265</v>
      </c>
      <c r="N22">
        <v>220</v>
      </c>
      <c r="O22">
        <f t="shared" si="2"/>
        <v>0</v>
      </c>
      <c r="P22">
        <f t="shared" si="3"/>
        <v>265</v>
      </c>
      <c r="Q22">
        <v>0</v>
      </c>
      <c r="R22">
        <v>799</v>
      </c>
      <c r="S22">
        <v>835</v>
      </c>
      <c r="T22">
        <v>888</v>
      </c>
      <c r="U22">
        <v>800</v>
      </c>
      <c r="V22">
        <v>717</v>
      </c>
      <c r="W22">
        <f t="shared" si="4"/>
        <v>0</v>
      </c>
      <c r="X22">
        <f t="shared" si="5"/>
        <v>888</v>
      </c>
      <c r="BA22">
        <v>3401</v>
      </c>
      <c r="BB22">
        <f>SUM(Y22:AZ22)</f>
        <v>0</v>
      </c>
      <c r="BC22">
        <f t="shared" si="7"/>
        <v>0</v>
      </c>
      <c r="BD22">
        <f t="shared" si="8"/>
        <v>0</v>
      </c>
      <c r="BE22">
        <f t="shared" si="9"/>
        <v>0</v>
      </c>
      <c r="BF22">
        <f t="shared" si="10"/>
        <v>0</v>
      </c>
      <c r="BG22">
        <f t="shared" si="11"/>
        <v>0</v>
      </c>
      <c r="BH22">
        <f t="shared" si="12"/>
        <v>0</v>
      </c>
      <c r="BI22">
        <f t="shared" si="13"/>
        <v>0</v>
      </c>
      <c r="CL22">
        <f t="shared" si="14"/>
        <v>0</v>
      </c>
      <c r="CM22">
        <f t="shared" si="15"/>
        <v>0</v>
      </c>
      <c r="CN22">
        <f t="shared" si="16"/>
        <v>0</v>
      </c>
      <c r="CO22">
        <f t="shared" si="17"/>
        <v>0</v>
      </c>
      <c r="CP22">
        <f t="shared" si="18"/>
        <v>0</v>
      </c>
      <c r="CQ22">
        <f t="shared" si="19"/>
        <v>0</v>
      </c>
      <c r="CR22">
        <f t="shared" si="20"/>
        <v>0</v>
      </c>
    </row>
    <row r="23" spans="1:96" ht="14.25">
      <c r="A23" t="s">
        <v>61</v>
      </c>
      <c r="B23">
        <v>22</v>
      </c>
      <c r="C23">
        <v>22</v>
      </c>
      <c r="D23">
        <f>C23-B23</f>
        <v>0</v>
      </c>
      <c r="E23" t="s">
        <v>67</v>
      </c>
      <c r="F23" s="1">
        <f t="shared" si="1"/>
        <v>167.3125</v>
      </c>
      <c r="G23">
        <f>COUNT(Y23:AZ23)+28</f>
        <v>32</v>
      </c>
      <c r="H23">
        <v>256</v>
      </c>
      <c r="I23">
        <v>256</v>
      </c>
      <c r="J23">
        <v>239</v>
      </c>
      <c r="K23">
        <v>226</v>
      </c>
      <c r="L23">
        <v>234</v>
      </c>
      <c r="M23">
        <v>246</v>
      </c>
      <c r="N23">
        <v>203</v>
      </c>
      <c r="O23">
        <f t="shared" si="2"/>
        <v>202</v>
      </c>
      <c r="P23">
        <f t="shared" si="3"/>
        <v>256</v>
      </c>
      <c r="Q23">
        <v>774</v>
      </c>
      <c r="R23">
        <v>826</v>
      </c>
      <c r="S23">
        <v>771</v>
      </c>
      <c r="T23">
        <v>757</v>
      </c>
      <c r="U23">
        <v>798</v>
      </c>
      <c r="V23">
        <v>732</v>
      </c>
      <c r="W23">
        <f t="shared" si="4"/>
        <v>672</v>
      </c>
      <c r="X23">
        <f t="shared" si="5"/>
        <v>826</v>
      </c>
      <c r="Y23">
        <v>151</v>
      </c>
      <c r="Z23">
        <v>146</v>
      </c>
      <c r="AA23">
        <v>202</v>
      </c>
      <c r="AB23">
        <v>173</v>
      </c>
      <c r="BA23">
        <v>4682</v>
      </c>
      <c r="BB23">
        <f>SUM(Y23:BA23)</f>
        <v>5354</v>
      </c>
      <c r="BC23">
        <f t="shared" si="7"/>
        <v>672</v>
      </c>
      <c r="BD23">
        <f t="shared" si="8"/>
        <v>0</v>
      </c>
      <c r="BE23">
        <f t="shared" si="9"/>
        <v>0</v>
      </c>
      <c r="BF23">
        <f t="shared" si="10"/>
        <v>0</v>
      </c>
      <c r="BG23">
        <f t="shared" si="11"/>
        <v>0</v>
      </c>
      <c r="BH23">
        <f t="shared" si="12"/>
        <v>0</v>
      </c>
      <c r="BI23">
        <f t="shared" si="13"/>
        <v>0</v>
      </c>
      <c r="CL23">
        <f t="shared" si="14"/>
        <v>0</v>
      </c>
      <c r="CM23">
        <f t="shared" si="15"/>
        <v>0</v>
      </c>
      <c r="CN23">
        <f t="shared" si="16"/>
        <v>0</v>
      </c>
      <c r="CO23">
        <f t="shared" si="17"/>
        <v>0</v>
      </c>
      <c r="CP23">
        <f t="shared" si="18"/>
        <v>0</v>
      </c>
      <c r="CQ23">
        <f t="shared" si="19"/>
        <v>0</v>
      </c>
      <c r="CR23">
        <f t="shared" si="20"/>
        <v>0</v>
      </c>
    </row>
    <row r="24" spans="1:96" ht="14.25">
      <c r="A24" t="s">
        <v>64</v>
      </c>
      <c r="B24">
        <v>23</v>
      </c>
      <c r="C24">
        <v>23</v>
      </c>
      <c r="D24">
        <f>C24-B24</f>
        <v>0</v>
      </c>
      <c r="E24" t="s">
        <v>68</v>
      </c>
      <c r="F24" s="1">
        <f t="shared" si="1"/>
        <v>166.1</v>
      </c>
      <c r="G24">
        <f>COUNT(Y24:AZ24)+20</f>
        <v>20</v>
      </c>
      <c r="H24">
        <v>0</v>
      </c>
      <c r="I24">
        <v>0</v>
      </c>
      <c r="J24">
        <v>0</v>
      </c>
      <c r="K24">
        <v>0</v>
      </c>
      <c r="L24">
        <v>0</v>
      </c>
      <c r="M24">
        <v>230</v>
      </c>
      <c r="N24">
        <v>228</v>
      </c>
      <c r="O24">
        <f t="shared" si="2"/>
        <v>0</v>
      </c>
      <c r="P24">
        <f t="shared" si="3"/>
        <v>230</v>
      </c>
      <c r="Q24">
        <v>0</v>
      </c>
      <c r="R24">
        <v>0</v>
      </c>
      <c r="S24">
        <v>0</v>
      </c>
      <c r="T24">
        <v>0</v>
      </c>
      <c r="U24">
        <v>715</v>
      </c>
      <c r="V24">
        <v>768</v>
      </c>
      <c r="W24">
        <f t="shared" si="4"/>
        <v>0</v>
      </c>
      <c r="X24">
        <f t="shared" si="5"/>
        <v>768</v>
      </c>
      <c r="BA24">
        <v>3322</v>
      </c>
      <c r="BB24">
        <f>SUM(Y24:BA24)</f>
        <v>3322</v>
      </c>
      <c r="BC24">
        <f t="shared" si="7"/>
        <v>0</v>
      </c>
      <c r="BD24">
        <f t="shared" si="8"/>
        <v>0</v>
      </c>
      <c r="BE24">
        <f t="shared" si="9"/>
        <v>0</v>
      </c>
      <c r="BF24">
        <f t="shared" si="10"/>
        <v>0</v>
      </c>
      <c r="BG24">
        <f t="shared" si="11"/>
        <v>0</v>
      </c>
      <c r="BH24">
        <f t="shared" si="12"/>
        <v>0</v>
      </c>
      <c r="BI24">
        <f t="shared" si="13"/>
        <v>0</v>
      </c>
      <c r="CL24">
        <f t="shared" si="14"/>
        <v>0</v>
      </c>
      <c r="CM24">
        <f t="shared" si="15"/>
        <v>0</v>
      </c>
      <c r="CN24">
        <f t="shared" si="16"/>
        <v>0</v>
      </c>
      <c r="CO24">
        <f t="shared" si="17"/>
        <v>0</v>
      </c>
      <c r="CP24">
        <f t="shared" si="18"/>
        <v>0</v>
      </c>
      <c r="CQ24">
        <f t="shared" si="19"/>
        <v>0</v>
      </c>
      <c r="CR24">
        <f t="shared" si="20"/>
        <v>0</v>
      </c>
    </row>
    <row r="25" spans="1:96" ht="14.25">
      <c r="A25" t="s">
        <v>29</v>
      </c>
      <c r="B25">
        <v>24</v>
      </c>
      <c r="C25">
        <v>24</v>
      </c>
      <c r="D25">
        <f>C25-B25</f>
        <v>0</v>
      </c>
      <c r="E25" t="s">
        <v>35</v>
      </c>
      <c r="F25" s="1">
        <f t="shared" si="1"/>
        <v>165.25</v>
      </c>
      <c r="G25">
        <f>COUNT(Y25:AZ25)+4</f>
        <v>4</v>
      </c>
      <c r="H25">
        <v>279</v>
      </c>
      <c r="I25">
        <v>246</v>
      </c>
      <c r="J25">
        <v>246</v>
      </c>
      <c r="K25">
        <v>267</v>
      </c>
      <c r="L25">
        <v>228</v>
      </c>
      <c r="M25">
        <v>212</v>
      </c>
      <c r="N25">
        <v>210</v>
      </c>
      <c r="O25">
        <f>MAX(Y25:AZ25,BJ25:CK25)</f>
        <v>0</v>
      </c>
      <c r="P25">
        <f t="shared" si="3"/>
        <v>279</v>
      </c>
      <c r="Q25">
        <v>801</v>
      </c>
      <c r="R25">
        <v>790</v>
      </c>
      <c r="S25">
        <v>917</v>
      </c>
      <c r="T25">
        <v>808</v>
      </c>
      <c r="U25">
        <v>750</v>
      </c>
      <c r="V25">
        <v>702</v>
      </c>
      <c r="W25">
        <f>MAX(BC25:BI25,CL25:CR25)</f>
        <v>0</v>
      </c>
      <c r="X25">
        <f t="shared" si="5"/>
        <v>917</v>
      </c>
      <c r="BA25">
        <v>661</v>
      </c>
      <c r="BB25">
        <f>SUM(Y25:AZ25)</f>
        <v>0</v>
      </c>
      <c r="BC25">
        <f t="shared" si="7"/>
        <v>0</v>
      </c>
      <c r="BD25">
        <f t="shared" si="8"/>
        <v>0</v>
      </c>
      <c r="BE25">
        <f t="shared" si="9"/>
        <v>0</v>
      </c>
      <c r="BF25">
        <f t="shared" si="10"/>
        <v>0</v>
      </c>
      <c r="BG25">
        <f t="shared" si="11"/>
        <v>0</v>
      </c>
      <c r="BH25">
        <f t="shared" si="12"/>
        <v>0</v>
      </c>
      <c r="BI25">
        <f t="shared" si="13"/>
        <v>0</v>
      </c>
      <c r="CL25">
        <f t="shared" si="14"/>
        <v>0</v>
      </c>
      <c r="CM25">
        <f t="shared" si="15"/>
        <v>0</v>
      </c>
      <c r="CN25">
        <f t="shared" si="16"/>
        <v>0</v>
      </c>
      <c r="CO25">
        <f t="shared" si="17"/>
        <v>0</v>
      </c>
      <c r="CP25">
        <f t="shared" si="18"/>
        <v>0</v>
      </c>
      <c r="CQ25">
        <f t="shared" si="19"/>
        <v>0</v>
      </c>
      <c r="CR25">
        <f t="shared" si="20"/>
        <v>0</v>
      </c>
    </row>
    <row r="26" spans="1:61" ht="14.25">
      <c r="A26" t="s">
        <v>74</v>
      </c>
      <c r="B26">
        <v>25</v>
      </c>
      <c r="C26">
        <v>25</v>
      </c>
      <c r="D26">
        <f>C26-B26</f>
        <v>0</v>
      </c>
      <c r="E26" t="s">
        <v>73</v>
      </c>
      <c r="F26" s="1">
        <f t="shared" si="1"/>
        <v>158.75</v>
      </c>
      <c r="G26">
        <f>COUNT(Y26:AZ26)</f>
        <v>4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f aca="true" t="shared" si="21" ref="O26:O34">MAX(Y26:AZ26)</f>
        <v>186</v>
      </c>
      <c r="P26">
        <f t="shared" si="3"/>
        <v>186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f aca="true" t="shared" si="22" ref="W26:W34">MAX(BC26:BI26)</f>
        <v>635</v>
      </c>
      <c r="X26">
        <f t="shared" si="5"/>
        <v>635</v>
      </c>
      <c r="Y26">
        <v>138</v>
      </c>
      <c r="Z26">
        <v>174</v>
      </c>
      <c r="AA26">
        <v>137</v>
      </c>
      <c r="AB26">
        <v>186</v>
      </c>
      <c r="BA26">
        <v>0</v>
      </c>
      <c r="BB26">
        <f>SUM(Y26:BA26)</f>
        <v>635</v>
      </c>
      <c r="BC26">
        <f t="shared" si="7"/>
        <v>635</v>
      </c>
      <c r="BD26">
        <f t="shared" si="8"/>
        <v>0</v>
      </c>
      <c r="BE26">
        <f t="shared" si="9"/>
        <v>0</v>
      </c>
      <c r="BF26">
        <f t="shared" si="10"/>
        <v>0</v>
      </c>
      <c r="BG26">
        <f t="shared" si="11"/>
        <v>0</v>
      </c>
      <c r="BH26">
        <f t="shared" si="12"/>
        <v>0</v>
      </c>
      <c r="BI26">
        <f t="shared" si="13"/>
        <v>0</v>
      </c>
    </row>
    <row r="27" spans="1:96" ht="14.25">
      <c r="A27" t="s">
        <v>29</v>
      </c>
      <c r="B27">
        <v>26</v>
      </c>
      <c r="C27">
        <v>26</v>
      </c>
      <c r="D27">
        <f>SUM(C27-B27)</f>
        <v>0</v>
      </c>
      <c r="E27" t="s">
        <v>57</v>
      </c>
      <c r="F27" s="1">
        <f t="shared" si="1"/>
        <v>151.75</v>
      </c>
      <c r="G27">
        <f>COUNT(Y27:AZ27)+4</f>
        <v>4</v>
      </c>
      <c r="H27">
        <v>0</v>
      </c>
      <c r="I27">
        <v>0</v>
      </c>
      <c r="J27">
        <v>0</v>
      </c>
      <c r="K27">
        <v>0</v>
      </c>
      <c r="L27">
        <v>223</v>
      </c>
      <c r="M27">
        <v>0</v>
      </c>
      <c r="N27">
        <v>158</v>
      </c>
      <c r="O27">
        <f t="shared" si="21"/>
        <v>0</v>
      </c>
      <c r="P27">
        <f t="shared" si="3"/>
        <v>223</v>
      </c>
      <c r="Q27">
        <v>0</v>
      </c>
      <c r="R27">
        <v>0</v>
      </c>
      <c r="S27">
        <v>0</v>
      </c>
      <c r="T27">
        <v>773</v>
      </c>
      <c r="U27">
        <v>0</v>
      </c>
      <c r="V27">
        <v>607</v>
      </c>
      <c r="W27">
        <f t="shared" si="22"/>
        <v>0</v>
      </c>
      <c r="X27">
        <f t="shared" si="5"/>
        <v>773</v>
      </c>
      <c r="BA27">
        <v>607</v>
      </c>
      <c r="BB27">
        <f>SUM(Y27:AZ27)</f>
        <v>0</v>
      </c>
      <c r="BC27">
        <f t="shared" si="7"/>
        <v>0</v>
      </c>
      <c r="BD27">
        <f t="shared" si="8"/>
        <v>0</v>
      </c>
      <c r="BE27">
        <f t="shared" si="9"/>
        <v>0</v>
      </c>
      <c r="BF27">
        <f t="shared" si="10"/>
        <v>0</v>
      </c>
      <c r="BG27">
        <f t="shared" si="11"/>
        <v>0</v>
      </c>
      <c r="BH27">
        <f t="shared" si="12"/>
        <v>0</v>
      </c>
      <c r="BI27">
        <f t="shared" si="13"/>
        <v>0</v>
      </c>
      <c r="CL27">
        <f>SUM(BJ27:BM27)</f>
        <v>0</v>
      </c>
      <c r="CM27">
        <f>SUM(BN27:BQ27)</f>
        <v>0</v>
      </c>
      <c r="CN27">
        <f>SUM(BR27:BU27)</f>
        <v>0</v>
      </c>
      <c r="CO27">
        <f>SUM(BV27:BY27)</f>
        <v>0</v>
      </c>
      <c r="CP27">
        <f>SUM(BZ27:CC27)</f>
        <v>0</v>
      </c>
      <c r="CQ27">
        <f>SUM(CD27:CG27)</f>
        <v>0</v>
      </c>
      <c r="CR27">
        <f>SUM(CH27:CK27)</f>
        <v>0</v>
      </c>
    </row>
    <row r="28" spans="1:96" ht="14.25">
      <c r="A28" t="s">
        <v>64</v>
      </c>
      <c r="B28">
        <v>27</v>
      </c>
      <c r="C28">
        <v>27</v>
      </c>
      <c r="D28">
        <f>C28-B28</f>
        <v>0</v>
      </c>
      <c r="E28" t="s">
        <v>69</v>
      </c>
      <c r="F28" s="1">
        <f t="shared" si="1"/>
        <v>148.5</v>
      </c>
      <c r="G28">
        <f>COUNT(Y28:AZ28)+8</f>
        <v>8</v>
      </c>
      <c r="H28">
        <v>203</v>
      </c>
      <c r="I28">
        <v>192</v>
      </c>
      <c r="J28">
        <v>0</v>
      </c>
      <c r="K28">
        <v>163</v>
      </c>
      <c r="L28">
        <v>209</v>
      </c>
      <c r="M28">
        <v>212</v>
      </c>
      <c r="N28">
        <v>193</v>
      </c>
      <c r="O28">
        <f t="shared" si="21"/>
        <v>0</v>
      </c>
      <c r="P28">
        <f t="shared" si="3"/>
        <v>212</v>
      </c>
      <c r="Q28">
        <v>647</v>
      </c>
      <c r="R28">
        <v>0</v>
      </c>
      <c r="S28">
        <v>583</v>
      </c>
      <c r="T28">
        <v>735</v>
      </c>
      <c r="U28">
        <v>681</v>
      </c>
      <c r="V28">
        <v>628</v>
      </c>
      <c r="W28">
        <f t="shared" si="22"/>
        <v>0</v>
      </c>
      <c r="X28">
        <f t="shared" si="5"/>
        <v>735</v>
      </c>
      <c r="BA28">
        <v>1188</v>
      </c>
      <c r="BB28">
        <f>SUM(Y28:BA28)</f>
        <v>1188</v>
      </c>
      <c r="BC28">
        <f t="shared" si="7"/>
        <v>0</v>
      </c>
      <c r="BD28">
        <f t="shared" si="8"/>
        <v>0</v>
      </c>
      <c r="BE28">
        <f t="shared" si="9"/>
        <v>0</v>
      </c>
      <c r="BF28">
        <f t="shared" si="10"/>
        <v>0</v>
      </c>
      <c r="BG28">
        <f t="shared" si="11"/>
        <v>0</v>
      </c>
      <c r="BH28">
        <f t="shared" si="12"/>
        <v>0</v>
      </c>
      <c r="BI28">
        <f t="shared" si="13"/>
        <v>0</v>
      </c>
      <c r="CL28">
        <f>SUM(BJ28:BM28)</f>
        <v>0</v>
      </c>
      <c r="CM28">
        <f>SUM(BN28:BQ28)</f>
        <v>0</v>
      </c>
      <c r="CN28">
        <f>SUM(BR28:BU28)</f>
        <v>0</v>
      </c>
      <c r="CO28">
        <f>SUM(BV28:BY28)</f>
        <v>0</v>
      </c>
      <c r="CP28">
        <f>SUM(BZ28:CC28)</f>
        <v>0</v>
      </c>
      <c r="CQ28">
        <f>SUM(CD28:CG28)</f>
        <v>0</v>
      </c>
      <c r="CR28">
        <f>SUM(CH28:CK28)</f>
        <v>0</v>
      </c>
    </row>
    <row r="29" spans="1:96" ht="14.25">
      <c r="A29" t="s">
        <v>20</v>
      </c>
      <c r="B29">
        <v>28</v>
      </c>
      <c r="C29">
        <v>28</v>
      </c>
      <c r="D29">
        <f>SUM(C29-B29)</f>
        <v>0</v>
      </c>
      <c r="E29" t="s">
        <v>23</v>
      </c>
      <c r="F29" s="1">
        <v>0</v>
      </c>
      <c r="G29">
        <f aca="true" t="shared" si="23" ref="G29:G34">COUNT(Y29:AZ29)</f>
        <v>0</v>
      </c>
      <c r="H29">
        <v>278</v>
      </c>
      <c r="I29">
        <v>223</v>
      </c>
      <c r="J29">
        <v>245</v>
      </c>
      <c r="K29">
        <v>244</v>
      </c>
      <c r="L29">
        <v>239</v>
      </c>
      <c r="M29">
        <v>248</v>
      </c>
      <c r="N29">
        <v>0</v>
      </c>
      <c r="O29">
        <f t="shared" si="21"/>
        <v>0</v>
      </c>
      <c r="P29">
        <f t="shared" si="3"/>
        <v>278</v>
      </c>
      <c r="Q29">
        <v>776</v>
      </c>
      <c r="R29">
        <v>876</v>
      </c>
      <c r="S29">
        <v>789</v>
      </c>
      <c r="T29">
        <v>781</v>
      </c>
      <c r="U29">
        <v>872</v>
      </c>
      <c r="V29">
        <v>0</v>
      </c>
      <c r="W29">
        <f t="shared" si="22"/>
        <v>0</v>
      </c>
      <c r="X29">
        <f t="shared" si="5"/>
        <v>876</v>
      </c>
      <c r="BA29">
        <v>0</v>
      </c>
      <c r="BB29">
        <f>SUM(Y29:AZ29)</f>
        <v>0</v>
      </c>
      <c r="BC29">
        <f t="shared" si="7"/>
        <v>0</v>
      </c>
      <c r="BD29">
        <f t="shared" si="8"/>
        <v>0</v>
      </c>
      <c r="BE29">
        <f t="shared" si="9"/>
        <v>0</v>
      </c>
      <c r="BF29">
        <f t="shared" si="10"/>
        <v>0</v>
      </c>
      <c r="BG29">
        <f t="shared" si="11"/>
        <v>0</v>
      </c>
      <c r="BH29">
        <f t="shared" si="12"/>
        <v>0</v>
      </c>
      <c r="BI29">
        <f t="shared" si="13"/>
        <v>0</v>
      </c>
      <c r="CL29">
        <f>SUM(BJ29:BM29)</f>
        <v>0</v>
      </c>
      <c r="CM29">
        <f>SUM(BN29:BQ29)</f>
        <v>0</v>
      </c>
      <c r="CN29">
        <f>SUM(BR29:BU29)</f>
        <v>0</v>
      </c>
      <c r="CO29">
        <f>SUM(BV29:BY29)</f>
        <v>0</v>
      </c>
      <c r="CP29">
        <f>SUM(BZ29:CC29)</f>
        <v>0</v>
      </c>
      <c r="CQ29">
        <f>SUM(CD29:CG29)</f>
        <v>0</v>
      </c>
      <c r="CR29">
        <f>SUM(CH29:CK29)</f>
        <v>0</v>
      </c>
    </row>
    <row r="30" spans="1:96" ht="14.25">
      <c r="A30" t="s">
        <v>29</v>
      </c>
      <c r="B30">
        <v>29</v>
      </c>
      <c r="C30">
        <v>29</v>
      </c>
      <c r="D30">
        <f>SUM(C30-B30)</f>
        <v>0</v>
      </c>
      <c r="E30" t="s">
        <v>30</v>
      </c>
      <c r="F30" s="1">
        <v>0</v>
      </c>
      <c r="G30">
        <f t="shared" si="23"/>
        <v>0</v>
      </c>
      <c r="H30">
        <v>0</v>
      </c>
      <c r="I30">
        <v>259</v>
      </c>
      <c r="J30">
        <v>278</v>
      </c>
      <c r="K30">
        <v>278</v>
      </c>
      <c r="L30">
        <v>248</v>
      </c>
      <c r="M30">
        <v>279</v>
      </c>
      <c r="N30">
        <v>0</v>
      </c>
      <c r="O30">
        <f t="shared" si="21"/>
        <v>0</v>
      </c>
      <c r="P30">
        <f t="shared" si="3"/>
        <v>279</v>
      </c>
      <c r="Q30">
        <v>883</v>
      </c>
      <c r="R30">
        <v>870</v>
      </c>
      <c r="S30">
        <v>921</v>
      </c>
      <c r="T30">
        <v>861</v>
      </c>
      <c r="U30">
        <v>1011</v>
      </c>
      <c r="V30">
        <v>0</v>
      </c>
      <c r="W30">
        <f t="shared" si="22"/>
        <v>0</v>
      </c>
      <c r="X30">
        <f t="shared" si="5"/>
        <v>1011</v>
      </c>
      <c r="BA30">
        <v>0</v>
      </c>
      <c r="BB30">
        <f>SUM(Y30:AZ30)</f>
        <v>0</v>
      </c>
      <c r="BC30">
        <f t="shared" si="7"/>
        <v>0</v>
      </c>
      <c r="BD30">
        <f t="shared" si="8"/>
        <v>0</v>
      </c>
      <c r="BE30">
        <f t="shared" si="9"/>
        <v>0</v>
      </c>
      <c r="BF30">
        <f t="shared" si="10"/>
        <v>0</v>
      </c>
      <c r="BG30">
        <f t="shared" si="11"/>
        <v>0</v>
      </c>
      <c r="BH30">
        <f t="shared" si="12"/>
        <v>0</v>
      </c>
      <c r="BI30">
        <f t="shared" si="13"/>
        <v>0</v>
      </c>
      <c r="CL30">
        <f>SUM(BJ30:BM30)</f>
        <v>0</v>
      </c>
      <c r="CM30">
        <f>SUM(BN30:BQ30)</f>
        <v>0</v>
      </c>
      <c r="CN30">
        <f>SUM(BR30:BU30)</f>
        <v>0</v>
      </c>
      <c r="CO30">
        <f>SUM(BV30:BY30)</f>
        <v>0</v>
      </c>
      <c r="CP30">
        <f>SUM(BZ30:CC30)</f>
        <v>0</v>
      </c>
      <c r="CQ30">
        <f>SUM(CD30:CG30)</f>
        <v>0</v>
      </c>
      <c r="CR30">
        <f>SUM(CH30:CK30)</f>
        <v>0</v>
      </c>
    </row>
    <row r="31" spans="1:61" ht="14.25">
      <c r="A31" t="s">
        <v>29</v>
      </c>
      <c r="B31">
        <v>30</v>
      </c>
      <c r="C31">
        <v>30</v>
      </c>
      <c r="D31">
        <f>SUM(C31-B31)</f>
        <v>0</v>
      </c>
      <c r="E31" t="s">
        <v>36</v>
      </c>
      <c r="F31" s="1">
        <v>0</v>
      </c>
      <c r="G31">
        <f t="shared" si="23"/>
        <v>0</v>
      </c>
      <c r="H31">
        <v>248</v>
      </c>
      <c r="I31">
        <v>255</v>
      </c>
      <c r="J31">
        <v>255</v>
      </c>
      <c r="K31">
        <v>213</v>
      </c>
      <c r="L31">
        <v>236</v>
      </c>
      <c r="M31">
        <v>200</v>
      </c>
      <c r="N31">
        <v>0</v>
      </c>
      <c r="O31">
        <f t="shared" si="21"/>
        <v>0</v>
      </c>
      <c r="P31">
        <f t="shared" si="3"/>
        <v>255</v>
      </c>
      <c r="Q31">
        <v>835</v>
      </c>
      <c r="R31">
        <v>802</v>
      </c>
      <c r="S31">
        <v>750</v>
      </c>
      <c r="T31">
        <v>780</v>
      </c>
      <c r="U31">
        <v>731</v>
      </c>
      <c r="V31">
        <v>0</v>
      </c>
      <c r="W31">
        <f t="shared" si="22"/>
        <v>0</v>
      </c>
      <c r="X31">
        <f t="shared" si="5"/>
        <v>835</v>
      </c>
      <c r="BA31">
        <v>0</v>
      </c>
      <c r="BB31">
        <f>SUM(Y31:AZ31)</f>
        <v>0</v>
      </c>
      <c r="BC31">
        <f t="shared" si="7"/>
        <v>0</v>
      </c>
      <c r="BD31">
        <f t="shared" si="8"/>
        <v>0</v>
      </c>
      <c r="BE31">
        <f t="shared" si="9"/>
        <v>0</v>
      </c>
      <c r="BF31">
        <f t="shared" si="10"/>
        <v>0</v>
      </c>
      <c r="BG31">
        <f t="shared" si="11"/>
        <v>0</v>
      </c>
      <c r="BH31">
        <f t="shared" si="12"/>
        <v>0</v>
      </c>
      <c r="BI31">
        <f t="shared" si="13"/>
        <v>0</v>
      </c>
    </row>
    <row r="32" spans="1:61" ht="14.25">
      <c r="A32" t="s">
        <v>64</v>
      </c>
      <c r="B32">
        <v>31</v>
      </c>
      <c r="C32">
        <v>31</v>
      </c>
      <c r="D32">
        <f>C32-B32</f>
        <v>0</v>
      </c>
      <c r="E32" t="s">
        <v>70</v>
      </c>
      <c r="F32" s="1">
        <v>0</v>
      </c>
      <c r="G32">
        <f t="shared" si="23"/>
        <v>0</v>
      </c>
      <c r="H32">
        <v>243</v>
      </c>
      <c r="I32">
        <v>222</v>
      </c>
      <c r="J32">
        <v>177</v>
      </c>
      <c r="K32">
        <v>178</v>
      </c>
      <c r="L32">
        <v>218</v>
      </c>
      <c r="M32">
        <v>225</v>
      </c>
      <c r="N32">
        <v>0</v>
      </c>
      <c r="O32">
        <f t="shared" si="21"/>
        <v>0</v>
      </c>
      <c r="P32">
        <f t="shared" si="3"/>
        <v>243</v>
      </c>
      <c r="Q32">
        <v>770</v>
      </c>
      <c r="R32">
        <v>638</v>
      </c>
      <c r="S32">
        <v>597</v>
      </c>
      <c r="T32">
        <v>716</v>
      </c>
      <c r="U32">
        <v>727</v>
      </c>
      <c r="V32">
        <v>0</v>
      </c>
      <c r="W32">
        <f t="shared" si="22"/>
        <v>0</v>
      </c>
      <c r="X32">
        <f t="shared" si="5"/>
        <v>770</v>
      </c>
      <c r="BA32">
        <v>0</v>
      </c>
      <c r="BB32">
        <f>SUM(Y32:BA32)</f>
        <v>0</v>
      </c>
      <c r="BC32">
        <f t="shared" si="7"/>
        <v>0</v>
      </c>
      <c r="BD32">
        <f t="shared" si="8"/>
        <v>0</v>
      </c>
      <c r="BE32">
        <f t="shared" si="9"/>
        <v>0</v>
      </c>
      <c r="BF32">
        <f t="shared" si="10"/>
        <v>0</v>
      </c>
      <c r="BG32">
        <f t="shared" si="11"/>
        <v>0</v>
      </c>
      <c r="BH32">
        <f t="shared" si="12"/>
        <v>0</v>
      </c>
      <c r="BI32">
        <f t="shared" si="13"/>
        <v>0</v>
      </c>
    </row>
    <row r="33" spans="1:61" ht="14.25">
      <c r="A33" t="s">
        <v>64</v>
      </c>
      <c r="B33">
        <v>32</v>
      </c>
      <c r="C33">
        <v>32</v>
      </c>
      <c r="D33">
        <f>C33-B33</f>
        <v>0</v>
      </c>
      <c r="E33" t="s">
        <v>71</v>
      </c>
      <c r="F33" s="1">
        <v>0</v>
      </c>
      <c r="G33">
        <f t="shared" si="23"/>
        <v>0</v>
      </c>
      <c r="H33">
        <v>246</v>
      </c>
      <c r="I33">
        <v>0</v>
      </c>
      <c r="J33">
        <v>278</v>
      </c>
      <c r="K33">
        <v>255</v>
      </c>
      <c r="L33">
        <v>248</v>
      </c>
      <c r="M33">
        <v>203</v>
      </c>
      <c r="N33">
        <v>0</v>
      </c>
      <c r="O33">
        <f t="shared" si="21"/>
        <v>0</v>
      </c>
      <c r="P33">
        <f t="shared" si="3"/>
        <v>278</v>
      </c>
      <c r="Q33">
        <v>0</v>
      </c>
      <c r="R33">
        <v>914</v>
      </c>
      <c r="S33">
        <v>837</v>
      </c>
      <c r="T33">
        <v>842</v>
      </c>
      <c r="U33">
        <v>746</v>
      </c>
      <c r="V33">
        <v>0</v>
      </c>
      <c r="W33">
        <f t="shared" si="22"/>
        <v>0</v>
      </c>
      <c r="X33">
        <f t="shared" si="5"/>
        <v>914</v>
      </c>
      <c r="BA33">
        <v>0</v>
      </c>
      <c r="BB33">
        <f>SUM(Y33:BA33)</f>
        <v>0</v>
      </c>
      <c r="BC33">
        <f t="shared" si="7"/>
        <v>0</v>
      </c>
      <c r="BD33">
        <f t="shared" si="8"/>
        <v>0</v>
      </c>
      <c r="BE33">
        <f t="shared" si="9"/>
        <v>0</v>
      </c>
      <c r="BF33">
        <f t="shared" si="10"/>
        <v>0</v>
      </c>
      <c r="BG33">
        <f t="shared" si="11"/>
        <v>0</v>
      </c>
      <c r="BH33">
        <f t="shared" si="12"/>
        <v>0</v>
      </c>
      <c r="BI33">
        <f t="shared" si="13"/>
        <v>0</v>
      </c>
    </row>
    <row r="34" spans="1:61" ht="14.25">
      <c r="A34" t="s">
        <v>64</v>
      </c>
      <c r="B34">
        <v>33</v>
      </c>
      <c r="C34">
        <v>33</v>
      </c>
      <c r="D34">
        <f>C34-B34</f>
        <v>0</v>
      </c>
      <c r="E34" t="s">
        <v>72</v>
      </c>
      <c r="F34" s="1">
        <v>0</v>
      </c>
      <c r="G34">
        <f t="shared" si="23"/>
        <v>0</v>
      </c>
      <c r="H34">
        <v>222</v>
      </c>
      <c r="I34">
        <v>0</v>
      </c>
      <c r="J34">
        <v>0</v>
      </c>
      <c r="K34">
        <v>179</v>
      </c>
      <c r="L34">
        <v>0</v>
      </c>
      <c r="M34">
        <v>212</v>
      </c>
      <c r="N34">
        <v>0</v>
      </c>
      <c r="O34">
        <f t="shared" si="21"/>
        <v>0</v>
      </c>
      <c r="P34">
        <f t="shared" si="3"/>
        <v>222</v>
      </c>
      <c r="Q34">
        <v>0</v>
      </c>
      <c r="R34">
        <v>0</v>
      </c>
      <c r="S34">
        <v>639</v>
      </c>
      <c r="T34">
        <v>0</v>
      </c>
      <c r="U34">
        <v>643</v>
      </c>
      <c r="V34">
        <v>0</v>
      </c>
      <c r="W34">
        <f t="shared" si="22"/>
        <v>0</v>
      </c>
      <c r="X34">
        <f t="shared" si="5"/>
        <v>643</v>
      </c>
      <c r="BA34">
        <v>0</v>
      </c>
      <c r="BB34">
        <f>SUM(Y34:BA34)</f>
        <v>0</v>
      </c>
      <c r="BC34">
        <f t="shared" si="7"/>
        <v>0</v>
      </c>
      <c r="BD34">
        <f t="shared" si="8"/>
        <v>0</v>
      </c>
      <c r="BE34">
        <f t="shared" si="9"/>
        <v>0</v>
      </c>
      <c r="BF34">
        <f t="shared" si="10"/>
        <v>0</v>
      </c>
      <c r="BG34">
        <f t="shared" si="11"/>
        <v>0</v>
      </c>
      <c r="BH34">
        <f t="shared" si="12"/>
        <v>0</v>
      </c>
      <c r="BI34">
        <f t="shared" si="13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cp:lastPrinted>2015-12-11T12:31:40Z</cp:lastPrinted>
  <dcterms:created xsi:type="dcterms:W3CDTF">2015-12-11T12:31:55Z</dcterms:created>
  <dcterms:modified xsi:type="dcterms:W3CDTF">2019-11-10T19:23:35Z</dcterms:modified>
  <cp:category/>
  <cp:version/>
  <cp:contentType/>
  <cp:contentStatus/>
</cp:coreProperties>
</file>