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BRONZE siev.reitings 4.k Galven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<sst xmlns="http://schemas.openxmlformats.org/spreadsheetml/2006/main" count="122" uniqueCount="64">
  <si>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</si>
  <si>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</si>
  <si>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</si>
  <si>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</si>
  <si>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</si>
  <si>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</si>
  <si>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</si>
  <si>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</si>
  <si>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</si>
  <si>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</si>
  <si>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</si>
  <si>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</si>
  <si>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</si>
  <si>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</si>
  <si>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</si>
  <si>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Zaļie Pumpuri</t>
  </si>
  <si>
    <t>Indra Segliņa</t>
  </si>
  <si>
    <t>(16.ABL)</t>
  </si>
  <si>
    <t>Spēles ABL</t>
  </si>
  <si>
    <t>Kopējais vidējais ABL</t>
  </si>
  <si>
    <t>Vidējais bez handikapa 1.kārta</t>
  </si>
  <si>
    <t>Spēles 1.kārta</t>
  </si>
  <si>
    <t>Ilona Liniņa</t>
  </si>
  <si>
    <t>Rasma Mauriņa</t>
  </si>
  <si>
    <t>NB Tauriņi</t>
  </si>
  <si>
    <t>Dace Bodžāne</t>
  </si>
  <si>
    <t>(17.ABL)</t>
  </si>
  <si>
    <t>(18.ABL 1.K.)</t>
  </si>
  <si>
    <t>(18.ABL 2.K.)</t>
  </si>
  <si>
    <t>(18.ABL 3.K.)</t>
  </si>
  <si>
    <t>(18.ABL 4.K.)</t>
  </si>
  <si>
    <t>(18.ABL labākais)</t>
  </si>
  <si>
    <t>Summa (pēc 1.kārtas)</t>
  </si>
  <si>
    <t>Vidējais bez handikapa 2.kārta</t>
  </si>
  <si>
    <t>Vidējais bez handikapa</t>
  </si>
  <si>
    <t>Spēles 2.kārta</t>
  </si>
  <si>
    <t>Spēles</t>
  </si>
  <si>
    <t>(17.ABL )</t>
  </si>
  <si>
    <t>(18.ABL 1.k.)</t>
  </si>
  <si>
    <t>Summa (pēc 2.kārtas)</t>
  </si>
  <si>
    <t>Vidējais bez handikapa 3.kārta</t>
  </si>
  <si>
    <t>(18.ABL 2.k.)</t>
  </si>
  <si>
    <t>Spēles 3.kārta</t>
  </si>
  <si>
    <t>RTU</t>
  </si>
  <si>
    <t>Annija Celmiņa</t>
  </si>
  <si>
    <t>Gunita Vasiļevska</t>
  </si>
  <si>
    <t>Summa (pēc 3.kārtas)</t>
  </si>
  <si>
    <t>(18.ABL 3.k.)</t>
  </si>
  <si>
    <t>Spēles 4.kārta</t>
  </si>
  <si>
    <t>Vidējais bez handikapa 4.kārta</t>
  </si>
  <si>
    <t>26.03.</t>
  </si>
  <si>
    <t>09.04.</t>
  </si>
  <si>
    <t>16.04.</t>
  </si>
  <si>
    <t>30.04.</t>
  </si>
  <si>
    <t>14.05.</t>
  </si>
  <si>
    <t>21.05.</t>
  </si>
  <si>
    <t>28.05.</t>
  </si>
  <si>
    <t>Summa 26.03.(4.spēles)</t>
  </si>
  <si>
    <t>Summa 09.04.(4.spēles)</t>
  </si>
  <si>
    <t>Summa 16.04.(4.spēles)</t>
  </si>
  <si>
    <t>Summa 30.04.(4.spēles)</t>
  </si>
  <si>
    <t>Summa 14.05.(4.spēles)</t>
  </si>
  <si>
    <t>Summa 21.05.(4.spēles)</t>
  </si>
  <si>
    <t>Summa 28.05.(4.spēles)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</si>
</sst>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33" borderId="0" xfId="0" applyFont="1" applyFill="1" applyAlignment="1">
      <alignment/>
    </xf>
    <xf numFmtId="2" fontId="0" fillId="17" borderId="0" xfId="0" applyNumberFormat="1" applyFont="1" applyFill="1" applyAlignment="1">
      <alignment/>
    </xf>
    <xf numFmtId="2" fontId="0" fillId="17" borderId="0" xfId="0" applyNumberFormat="1" applyFill="1" applyAlignment="1">
      <alignment/>
    </xf>
    <xf numFmtId="0" fontId="0" fillId="17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0" fillId="17" borderId="0" xfId="0" applyNumberFormat="1" applyFont="1" applyFill="1" applyAlignment="1">
      <alignment/>
    </xf>
    <xf numFmtId="0" fontId="39" fillId="17" borderId="0" xfId="0" applyFont="1" applyFill="1" applyAlignment="1">
      <alignment/>
    </xf>
    <xf numFmtId="1" fontId="0" fillId="17" borderId="0" xfId="0" applyNumberFormat="1" applyFill="1" applyAlignment="1">
      <alignment/>
    </xf>
    <xf numFmtId="2" fontId="39" fillId="33" borderId="0" xfId="0" applyNumberFormat="1" applyFon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2">
          <cell r="W32">
            <v>147.0426984126984</v>
          </cell>
        </row>
        <row r="37">
          <cell r="W37">
            <v>133.57</v>
          </cell>
        </row>
        <row r="42">
          <cell r="W42">
            <v>137.22712454212456</v>
          </cell>
        </row>
        <row r="55">
          <cell r="W55">
            <v>125.07142857142858</v>
          </cell>
        </row>
        <row r="59">
          <cell r="W59">
            <v>129.56478260869565</v>
          </cell>
        </row>
        <row r="62">
          <cell r="W62">
            <v>117.20350677229746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4"/>
  <sheetViews>
    <sheetView tabSelected="1" zoomScalePageLayoutView="0" workbookViewId="0" topLeftCell="A1">
      <selection activeCell="C2" sqref="C2"/>
    </sheetView>
  </sheetViews>
  <sheetFormatPr defaultColWidth="0" defaultRowHeight="15"/>
  <cols>
    <col min="1" max="1" width="11.57421875" style="0" customWidth="1"/>
    <col min="2" max="2" width="9.28125" style="0" customWidth="1"/>
    <col min="3" max="3" width="23.00390625" style="0" customWidth="1"/>
    <col min="4" max="8" width="23.00390625" style="5" customWidth="1"/>
    <col min="9" max="9" width="15.421875" style="14" customWidth="1"/>
    <col min="10" max="14" width="15.421875" style="9" customWidth="1"/>
    <col min="15" max="15" width="10.00390625" style="7" customWidth="1"/>
    <col min="16" max="16" width="10.00390625" style="0" customWidth="1"/>
    <col min="17" max="28" width="13.28125" style="0" customWidth="1"/>
    <col min="29" max="29" width="16.00390625" style="9" customWidth="1"/>
    <col min="30" max="30" width="16.00390625" style="5" customWidth="1"/>
    <col min="31" max="42" width="11.28125" style="0" customWidth="1"/>
    <col min="43" max="43" width="13.57421875" style="9" customWidth="1"/>
    <col min="44" max="44" width="13.57421875" style="5" customWidth="1"/>
    <col min="45" max="72" width="8.8515625" style="0" customWidth="1"/>
    <col min="73" max="75" width="8.8515625" style="9" customWidth="1"/>
    <col min="76" max="76" width="8.8515625" style="5" customWidth="1"/>
    <col min="77" max="83" width="8.8515625" style="0" customWidth="1"/>
    <col min="84" max="16384" width="0" style="0" hidden="1" customWidth="1"/>
  </cols>
  <sheetData>
    <row r="1" spans="1:83" ht="14.25">
      <c r="A1" s="1" t="s">
        <v>5</v>
      </c>
      <c r="B1" s="1" t="s">
        <v>0</v>
      </c>
      <c r="C1" s="1" t="s">
        <v>1</v>
      </c>
      <c r="D1" s="3" t="s">
        <v>20</v>
      </c>
      <c r="E1" s="3" t="s">
        <v>33</v>
      </c>
      <c r="F1" s="3" t="s">
        <v>40</v>
      </c>
      <c r="G1" s="3" t="s">
        <v>49</v>
      </c>
      <c r="H1" s="3" t="s">
        <v>34</v>
      </c>
      <c r="I1" s="11" t="s">
        <v>19</v>
      </c>
      <c r="J1" s="8" t="s">
        <v>21</v>
      </c>
      <c r="K1" s="8" t="s">
        <v>35</v>
      </c>
      <c r="L1" s="8" t="s">
        <v>42</v>
      </c>
      <c r="M1" s="8" t="s">
        <v>48</v>
      </c>
      <c r="N1" s="8" t="s">
        <v>36</v>
      </c>
      <c r="O1" s="10" t="s">
        <v>18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17</v>
      </c>
      <c r="Y1" s="1" t="s">
        <v>37</v>
      </c>
      <c r="Z1" s="1" t="s">
        <v>38</v>
      </c>
      <c r="AA1" s="1" t="s">
        <v>41</v>
      </c>
      <c r="AB1" s="1" t="s">
        <v>47</v>
      </c>
      <c r="AC1" s="8" t="s">
        <v>2</v>
      </c>
      <c r="AD1" s="3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17</v>
      </c>
      <c r="AM1" s="1" t="s">
        <v>26</v>
      </c>
      <c r="AN1" s="1" t="s">
        <v>38</v>
      </c>
      <c r="AO1" s="1" t="s">
        <v>41</v>
      </c>
      <c r="AP1" s="1" t="s">
        <v>47</v>
      </c>
      <c r="AQ1" s="8" t="s">
        <v>3</v>
      </c>
      <c r="AR1" s="3" t="s">
        <v>10</v>
      </c>
      <c r="AS1" s="1" t="s">
        <v>50</v>
      </c>
      <c r="AT1" s="1" t="s">
        <v>50</v>
      </c>
      <c r="AU1" s="1" t="s">
        <v>50</v>
      </c>
      <c r="AV1" s="1" t="s">
        <v>50</v>
      </c>
      <c r="AW1" s="1" t="s">
        <v>51</v>
      </c>
      <c r="AX1" s="1" t="s">
        <v>51</v>
      </c>
      <c r="AY1" s="1" t="s">
        <v>51</v>
      </c>
      <c r="AZ1" s="1" t="s">
        <v>51</v>
      </c>
      <c r="BA1" s="1" t="s">
        <v>52</v>
      </c>
      <c r="BB1" s="1" t="s">
        <v>52</v>
      </c>
      <c r="BC1" s="1" t="s">
        <v>52</v>
      </c>
      <c r="BD1" s="1" t="s">
        <v>52</v>
      </c>
      <c r="BE1" s="1" t="s">
        <v>53</v>
      </c>
      <c r="BF1" s="1" t="s">
        <v>53</v>
      </c>
      <c r="BG1" s="1" t="s">
        <v>53</v>
      </c>
      <c r="BH1" s="1" t="s">
        <v>53</v>
      </c>
      <c r="BI1" s="1" t="s">
        <v>54</v>
      </c>
      <c r="BJ1" s="1" t="s">
        <v>54</v>
      </c>
      <c r="BK1" s="1" t="s">
        <v>54</v>
      </c>
      <c r="BL1" s="1" t="s">
        <v>54</v>
      </c>
      <c r="BM1" s="1" t="s">
        <v>55</v>
      </c>
      <c r="BN1" s="1" t="s">
        <v>55</v>
      </c>
      <c r="BO1" s="1" t="s">
        <v>55</v>
      </c>
      <c r="BP1" s="1" t="s">
        <v>55</v>
      </c>
      <c r="BQ1" s="1" t="s">
        <v>56</v>
      </c>
      <c r="BR1" s="1" t="s">
        <v>56</v>
      </c>
      <c r="BS1" s="1" t="s">
        <v>56</v>
      </c>
      <c r="BT1" s="1" t="s">
        <v>56</v>
      </c>
      <c r="BU1" s="8" t="s">
        <v>32</v>
      </c>
      <c r="BV1" s="8" t="s">
        <v>39</v>
      </c>
      <c r="BW1" s="8" t="s">
        <v>46</v>
      </c>
      <c r="BX1" s="3" t="s">
        <v>4</v>
      </c>
      <c r="BY1" s="1" t="s">
        <v>57</v>
      </c>
      <c r="BZ1" s="1" t="s">
        <v>58</v>
      </c>
      <c r="CA1" s="1" t="s">
        <v>59</v>
      </c>
      <c r="CB1" s="1" t="s">
        <v>60</v>
      </c>
      <c r="CC1" s="1" t="s">
        <v>61</v>
      </c>
      <c r="CD1" s="1" t="s">
        <v>62</v>
      </c>
      <c r="CE1" s="1" t="s">
        <v>63</v>
      </c>
    </row>
    <row r="2" spans="1:83" ht="14.25">
      <c r="A2" t="s">
        <v>15</v>
      </c>
      <c r="B2">
        <v>1</v>
      </c>
      <c r="C2" t="s">
        <v>16</v>
      </c>
      <c r="D2" s="4">
        <f aca="true" t="shared" si="0" ref="D2:F7">SUM(BU2)/(J2)</f>
        <v>124.92857142857143</v>
      </c>
      <c r="E2" s="4">
        <f t="shared" si="0"/>
        <v>130.25925925925927</v>
      </c>
      <c r="F2" s="4">
        <f t="shared" si="0"/>
        <v>124.33333333333333</v>
      </c>
      <c r="G2" s="4">
        <f aca="true" t="shared" si="1" ref="G2:G7">AVERAGE(AS2:BT2)</f>
        <v>106.85714285714286</v>
      </c>
      <c r="H2" s="4">
        <f aca="true" t="shared" si="2" ref="H2:H7">SUM(BX2)/(N2)</f>
        <v>124.96511627906976</v>
      </c>
      <c r="I2" s="12">
        <f>'[1]Sheet1'!$W$62</f>
        <v>117.20350677229746</v>
      </c>
      <c r="J2" s="9">
        <v>28</v>
      </c>
      <c r="K2" s="22">
        <v>27</v>
      </c>
      <c r="L2" s="9">
        <v>24</v>
      </c>
      <c r="M2" s="9">
        <f aca="true" t="shared" si="3" ref="M2:M7">COUNT(AS2:BT2)</f>
        <v>7</v>
      </c>
      <c r="N2" s="9">
        <f aca="true" t="shared" si="4" ref="N2:N7">SUM(J2:M2)</f>
        <v>86</v>
      </c>
      <c r="O2" s="19">
        <f>SUM(315+N2)</f>
        <v>401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154</v>
      </c>
      <c r="W2">
        <v>157</v>
      </c>
      <c r="X2">
        <v>173</v>
      </c>
      <c r="Y2">
        <v>173</v>
      </c>
      <c r="Z2">
        <v>177</v>
      </c>
      <c r="AA2">
        <v>166</v>
      </c>
      <c r="AB2">
        <v>149</v>
      </c>
      <c r="AC2" s="9">
        <f aca="true" t="shared" si="5" ref="AC2:AC7">MAX(AS2:BT2)</f>
        <v>130</v>
      </c>
      <c r="AD2" s="5">
        <f aca="true" t="shared" si="6" ref="AD2:AD7">MAX(P2:AC2)</f>
        <v>177</v>
      </c>
      <c r="AE2">
        <v>0</v>
      </c>
      <c r="AF2">
        <v>0</v>
      </c>
      <c r="AG2">
        <v>0</v>
      </c>
      <c r="AH2">
        <v>0</v>
      </c>
      <c r="AI2">
        <v>0</v>
      </c>
      <c r="AJ2">
        <v>506</v>
      </c>
      <c r="AK2">
        <v>528</v>
      </c>
      <c r="AL2">
        <v>595</v>
      </c>
      <c r="AM2">
        <v>558</v>
      </c>
      <c r="AN2">
        <v>593</v>
      </c>
      <c r="AO2">
        <v>627</v>
      </c>
      <c r="AP2">
        <v>549</v>
      </c>
      <c r="AQ2" s="9">
        <f aca="true" t="shared" si="7" ref="AQ2:AQ7">MAX(BY2:CE2)</f>
        <v>444</v>
      </c>
      <c r="AR2" s="5">
        <f aca="true" t="shared" si="8" ref="AR2:AR7">MAX(AE2:AQ2)</f>
        <v>627</v>
      </c>
      <c r="AS2">
        <v>95</v>
      </c>
      <c r="AU2">
        <v>102</v>
      </c>
      <c r="AV2">
        <v>107</v>
      </c>
      <c r="AW2">
        <v>130</v>
      </c>
      <c r="AX2">
        <v>120</v>
      </c>
      <c r="AY2">
        <v>94</v>
      </c>
      <c r="AZ2">
        <v>100</v>
      </c>
      <c r="BU2" s="9">
        <v>3498</v>
      </c>
      <c r="BV2" s="9">
        <v>3517</v>
      </c>
      <c r="BW2" s="9">
        <v>2984</v>
      </c>
      <c r="BX2" s="5">
        <f aca="true" t="shared" si="9" ref="BX2:BX7">SUM(AS2:BW2)</f>
        <v>10747</v>
      </c>
      <c r="BY2">
        <f aca="true" t="shared" si="10" ref="BY2:BY7">SUM(AS2:AV2)</f>
        <v>304</v>
      </c>
      <c r="BZ2">
        <f aca="true" t="shared" si="11" ref="BZ2:BZ7">SUM(AW2:AZ2)</f>
        <v>444</v>
      </c>
      <c r="CA2">
        <f aca="true" t="shared" si="12" ref="CA2:CA7">SUM(BA2:BD2)</f>
        <v>0</v>
      </c>
      <c r="CB2">
        <f aca="true" t="shared" si="13" ref="CB2:CB7">SUM(BE2:BH2)</f>
        <v>0</v>
      </c>
      <c r="CC2">
        <f aca="true" t="shared" si="14" ref="CC2:CC7">SUM(BI2:BL2)</f>
        <v>0</v>
      </c>
      <c r="CD2">
        <f aca="true" t="shared" si="15" ref="CD2:CD7">SUM(BM2:BP2)</f>
        <v>0</v>
      </c>
      <c r="CE2">
        <f aca="true" t="shared" si="16" ref="CE2:CE7">SUM(BQ2:BT2)</f>
        <v>0</v>
      </c>
    </row>
    <row r="3" spans="1:83" ht="14.25">
      <c r="A3" t="s">
        <v>24</v>
      </c>
      <c r="B3">
        <v>2</v>
      </c>
      <c r="C3" t="s">
        <v>22</v>
      </c>
      <c r="D3" s="4">
        <f t="shared" si="0"/>
        <v>132.4375</v>
      </c>
      <c r="E3" s="4">
        <f t="shared" si="0"/>
        <v>134.5</v>
      </c>
      <c r="F3" s="4">
        <f t="shared" si="0"/>
        <v>147</v>
      </c>
      <c r="G3" s="4">
        <f t="shared" si="1"/>
        <v>162.25</v>
      </c>
      <c r="H3" s="4">
        <f t="shared" si="2"/>
        <v>138.20833333333334</v>
      </c>
      <c r="I3" s="12">
        <f>'[1]Sheet1'!$W$42</f>
        <v>137.22712454212456</v>
      </c>
      <c r="J3" s="9">
        <v>16</v>
      </c>
      <c r="K3" s="22">
        <v>20</v>
      </c>
      <c r="L3" s="9">
        <v>8</v>
      </c>
      <c r="M3" s="9">
        <f t="shared" si="3"/>
        <v>4</v>
      </c>
      <c r="N3" s="9">
        <f t="shared" si="4"/>
        <v>48</v>
      </c>
      <c r="O3" s="19">
        <f>SUM(350+N3)</f>
        <v>398</v>
      </c>
      <c r="P3">
        <v>0</v>
      </c>
      <c r="Q3">
        <v>0</v>
      </c>
      <c r="R3">
        <v>0</v>
      </c>
      <c r="S3">
        <v>177</v>
      </c>
      <c r="T3">
        <v>182</v>
      </c>
      <c r="U3">
        <v>193</v>
      </c>
      <c r="V3">
        <v>167</v>
      </c>
      <c r="W3">
        <v>181</v>
      </c>
      <c r="X3">
        <v>192</v>
      </c>
      <c r="Y3">
        <v>200</v>
      </c>
      <c r="Z3">
        <v>164</v>
      </c>
      <c r="AA3">
        <v>173</v>
      </c>
      <c r="AB3">
        <v>181</v>
      </c>
      <c r="AC3" s="9">
        <f t="shared" si="5"/>
        <v>183</v>
      </c>
      <c r="AD3" s="5">
        <f t="shared" si="6"/>
        <v>200</v>
      </c>
      <c r="AE3">
        <v>0</v>
      </c>
      <c r="AF3">
        <v>0</v>
      </c>
      <c r="AG3">
        <v>602</v>
      </c>
      <c r="AH3">
        <v>589</v>
      </c>
      <c r="AI3">
        <v>631</v>
      </c>
      <c r="AJ3">
        <v>616</v>
      </c>
      <c r="AK3">
        <v>620</v>
      </c>
      <c r="AL3">
        <v>627</v>
      </c>
      <c r="AM3">
        <v>632</v>
      </c>
      <c r="AN3">
        <v>599</v>
      </c>
      <c r="AO3">
        <v>573</v>
      </c>
      <c r="AP3">
        <v>594</v>
      </c>
      <c r="AQ3" s="9">
        <f t="shared" si="7"/>
        <v>649</v>
      </c>
      <c r="AR3" s="5">
        <f t="shared" si="8"/>
        <v>649</v>
      </c>
      <c r="AS3">
        <v>139</v>
      </c>
      <c r="AT3">
        <v>167</v>
      </c>
      <c r="AU3">
        <v>160</v>
      </c>
      <c r="AV3">
        <v>183</v>
      </c>
      <c r="BU3" s="9">
        <v>2119</v>
      </c>
      <c r="BV3" s="9">
        <v>2690</v>
      </c>
      <c r="BW3" s="9">
        <v>1176</v>
      </c>
      <c r="BX3" s="5">
        <f t="shared" si="9"/>
        <v>6634</v>
      </c>
      <c r="BY3">
        <f t="shared" si="10"/>
        <v>649</v>
      </c>
      <c r="BZ3">
        <f t="shared" si="11"/>
        <v>0</v>
      </c>
      <c r="CA3">
        <f t="shared" si="12"/>
        <v>0</v>
      </c>
      <c r="CB3">
        <f t="shared" si="13"/>
        <v>0</v>
      </c>
      <c r="CC3">
        <f t="shared" si="14"/>
        <v>0</v>
      </c>
      <c r="CD3">
        <f t="shared" si="15"/>
        <v>0</v>
      </c>
      <c r="CE3">
        <f t="shared" si="16"/>
        <v>0</v>
      </c>
    </row>
    <row r="4" spans="1:83" ht="14.25">
      <c r="A4" t="s">
        <v>24</v>
      </c>
      <c r="B4">
        <v>3</v>
      </c>
      <c r="C4" t="s">
        <v>23</v>
      </c>
      <c r="D4" s="4">
        <f t="shared" si="0"/>
        <v>132.25</v>
      </c>
      <c r="E4" s="4">
        <f t="shared" si="0"/>
        <v>121.95833333333333</v>
      </c>
      <c r="F4" s="4">
        <f t="shared" si="0"/>
        <v>143</v>
      </c>
      <c r="G4" s="4">
        <f t="shared" si="1"/>
        <v>120.75</v>
      </c>
      <c r="H4" s="4">
        <f t="shared" si="2"/>
        <v>131.28571428571428</v>
      </c>
      <c r="I4" s="12">
        <f>'[1]Sheet1'!$W$55</f>
        <v>125.07142857142858</v>
      </c>
      <c r="J4" s="9">
        <v>28</v>
      </c>
      <c r="K4" s="22">
        <v>24</v>
      </c>
      <c r="L4" s="9">
        <v>24</v>
      </c>
      <c r="M4" s="9">
        <f t="shared" si="3"/>
        <v>8</v>
      </c>
      <c r="N4" s="9">
        <f t="shared" si="4"/>
        <v>84</v>
      </c>
      <c r="O4" s="19">
        <f>SUM(298+N4)</f>
        <v>382</v>
      </c>
      <c r="P4">
        <v>0</v>
      </c>
      <c r="Q4">
        <v>0</v>
      </c>
      <c r="R4">
        <v>0</v>
      </c>
      <c r="S4">
        <v>164</v>
      </c>
      <c r="T4">
        <v>174</v>
      </c>
      <c r="U4">
        <v>168</v>
      </c>
      <c r="V4">
        <v>158</v>
      </c>
      <c r="W4">
        <v>152</v>
      </c>
      <c r="X4">
        <v>165</v>
      </c>
      <c r="Y4">
        <v>169</v>
      </c>
      <c r="Z4">
        <v>160</v>
      </c>
      <c r="AA4">
        <v>163</v>
      </c>
      <c r="AB4">
        <v>185</v>
      </c>
      <c r="AC4" s="9">
        <f t="shared" si="5"/>
        <v>152</v>
      </c>
      <c r="AD4" s="5">
        <f t="shared" si="6"/>
        <v>185</v>
      </c>
      <c r="AE4">
        <v>0</v>
      </c>
      <c r="AF4">
        <v>0</v>
      </c>
      <c r="AG4">
        <v>537</v>
      </c>
      <c r="AH4">
        <v>566</v>
      </c>
      <c r="AI4">
        <v>607</v>
      </c>
      <c r="AJ4">
        <v>541</v>
      </c>
      <c r="AK4">
        <v>541</v>
      </c>
      <c r="AL4">
        <v>593</v>
      </c>
      <c r="AM4">
        <v>585</v>
      </c>
      <c r="AN4">
        <v>592</v>
      </c>
      <c r="AO4">
        <v>522</v>
      </c>
      <c r="AP4">
        <v>620</v>
      </c>
      <c r="AQ4" s="9">
        <f t="shared" si="7"/>
        <v>497</v>
      </c>
      <c r="AR4" s="5">
        <f t="shared" si="8"/>
        <v>620</v>
      </c>
      <c r="AS4">
        <v>116</v>
      </c>
      <c r="AT4">
        <v>110</v>
      </c>
      <c r="AU4">
        <v>146</v>
      </c>
      <c r="AV4">
        <v>97</v>
      </c>
      <c r="AW4">
        <v>111</v>
      </c>
      <c r="AX4">
        <v>132</v>
      </c>
      <c r="AY4">
        <v>102</v>
      </c>
      <c r="AZ4">
        <v>152</v>
      </c>
      <c r="BU4" s="9">
        <v>3703</v>
      </c>
      <c r="BV4" s="9">
        <v>2927</v>
      </c>
      <c r="BW4" s="9">
        <v>3432</v>
      </c>
      <c r="BX4" s="5">
        <f t="shared" si="9"/>
        <v>11028</v>
      </c>
      <c r="BY4">
        <f t="shared" si="10"/>
        <v>469</v>
      </c>
      <c r="BZ4">
        <f t="shared" si="11"/>
        <v>497</v>
      </c>
      <c r="CA4">
        <f t="shared" si="12"/>
        <v>0</v>
      </c>
      <c r="CB4">
        <f t="shared" si="13"/>
        <v>0</v>
      </c>
      <c r="CC4">
        <f t="shared" si="14"/>
        <v>0</v>
      </c>
      <c r="CD4">
        <f t="shared" si="15"/>
        <v>0</v>
      </c>
      <c r="CE4">
        <f t="shared" si="16"/>
        <v>0</v>
      </c>
    </row>
    <row r="5" spans="1:83" ht="14.25">
      <c r="A5" t="s">
        <v>24</v>
      </c>
      <c r="B5">
        <v>4</v>
      </c>
      <c r="C5" s="6" t="s">
        <v>25</v>
      </c>
      <c r="D5" s="4">
        <f t="shared" si="0"/>
        <v>126.6</v>
      </c>
      <c r="E5" s="4">
        <f t="shared" si="0"/>
        <v>126.55</v>
      </c>
      <c r="F5" s="4">
        <f t="shared" si="0"/>
        <v>125.45</v>
      </c>
      <c r="G5" s="4" t="e">
        <f t="shared" si="1"/>
        <v>#DIV/0!</v>
      </c>
      <c r="H5" s="4">
        <f t="shared" si="2"/>
        <v>126.2</v>
      </c>
      <c r="I5" s="12">
        <f>'[1]Sheet1'!$W$37</f>
        <v>133.57</v>
      </c>
      <c r="J5" s="9">
        <v>20</v>
      </c>
      <c r="K5" s="22">
        <v>20</v>
      </c>
      <c r="L5" s="9">
        <v>20</v>
      </c>
      <c r="M5" s="9">
        <f t="shared" si="3"/>
        <v>0</v>
      </c>
      <c r="N5" s="9">
        <f t="shared" si="4"/>
        <v>60</v>
      </c>
      <c r="O5" s="19">
        <f>SUM(32+N5)</f>
        <v>92</v>
      </c>
      <c r="P5" s="6">
        <v>0</v>
      </c>
      <c r="Q5" s="6">
        <v>0</v>
      </c>
      <c r="R5" s="6">
        <v>0</v>
      </c>
      <c r="S5" s="6">
        <v>0</v>
      </c>
      <c r="T5" s="6">
        <v>212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183</v>
      </c>
      <c r="AA5" s="6">
        <v>168</v>
      </c>
      <c r="AB5" s="6">
        <v>168</v>
      </c>
      <c r="AC5" s="9">
        <f t="shared" si="5"/>
        <v>0</v>
      </c>
      <c r="AD5" s="5">
        <f t="shared" si="6"/>
        <v>212</v>
      </c>
      <c r="AE5" s="6">
        <v>0</v>
      </c>
      <c r="AF5" s="6">
        <v>0</v>
      </c>
      <c r="AG5" s="6">
        <v>0</v>
      </c>
      <c r="AH5" s="6">
        <v>671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540</v>
      </c>
      <c r="AO5" s="6">
        <v>525</v>
      </c>
      <c r="AP5" s="6">
        <v>544</v>
      </c>
      <c r="AQ5" s="9">
        <f t="shared" si="7"/>
        <v>0</v>
      </c>
      <c r="AR5" s="5">
        <f t="shared" si="8"/>
        <v>671</v>
      </c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18">
        <v>2532</v>
      </c>
      <c r="BV5" s="9">
        <v>2531</v>
      </c>
      <c r="BW5" s="9">
        <v>2509</v>
      </c>
      <c r="BX5" s="5">
        <f t="shared" si="9"/>
        <v>7572</v>
      </c>
      <c r="BY5">
        <f t="shared" si="10"/>
        <v>0</v>
      </c>
      <c r="BZ5">
        <f t="shared" si="11"/>
        <v>0</v>
      </c>
      <c r="CA5">
        <f t="shared" si="12"/>
        <v>0</v>
      </c>
      <c r="CB5">
        <f t="shared" si="13"/>
        <v>0</v>
      </c>
      <c r="CC5">
        <f t="shared" si="14"/>
        <v>0</v>
      </c>
      <c r="CD5">
        <f t="shared" si="15"/>
        <v>0</v>
      </c>
      <c r="CE5">
        <f t="shared" si="16"/>
        <v>0</v>
      </c>
    </row>
    <row r="6" spans="1:83" ht="14.25">
      <c r="A6" t="s">
        <v>43</v>
      </c>
      <c r="B6">
        <v>5</v>
      </c>
      <c r="C6" t="s">
        <v>44</v>
      </c>
      <c r="D6" s="4">
        <f t="shared" si="0"/>
        <v>148.70833333333334</v>
      </c>
      <c r="E6" s="4">
        <f t="shared" si="0"/>
        <v>150.625</v>
      </c>
      <c r="F6" s="4">
        <f t="shared" si="0"/>
        <v>148.85714285714286</v>
      </c>
      <c r="G6" s="4">
        <f t="shared" si="1"/>
        <v>138</v>
      </c>
      <c r="H6" s="4">
        <f t="shared" si="2"/>
        <v>148.28571428571428</v>
      </c>
      <c r="I6" s="13">
        <f>'[1]Sheet1'!$W$32</f>
        <v>147.0426984126984</v>
      </c>
      <c r="J6" s="20">
        <v>24</v>
      </c>
      <c r="K6" s="20">
        <v>24</v>
      </c>
      <c r="L6" s="20">
        <v>28</v>
      </c>
      <c r="M6" s="9">
        <f t="shared" si="3"/>
        <v>8</v>
      </c>
      <c r="N6" s="9">
        <f t="shared" si="4"/>
        <v>84</v>
      </c>
      <c r="O6" s="7">
        <f>SUM(655+N6)</f>
        <v>739</v>
      </c>
      <c r="P6">
        <v>173</v>
      </c>
      <c r="Q6">
        <v>162</v>
      </c>
      <c r="R6">
        <v>0</v>
      </c>
      <c r="S6">
        <v>199</v>
      </c>
      <c r="T6">
        <v>233</v>
      </c>
      <c r="U6">
        <v>183</v>
      </c>
      <c r="V6">
        <v>224</v>
      </c>
      <c r="W6">
        <v>191</v>
      </c>
      <c r="X6">
        <v>225</v>
      </c>
      <c r="Y6">
        <v>200</v>
      </c>
      <c r="Z6">
        <v>181</v>
      </c>
      <c r="AA6">
        <v>190</v>
      </c>
      <c r="AB6">
        <v>198</v>
      </c>
      <c r="AC6" s="9">
        <f t="shared" si="5"/>
        <v>172</v>
      </c>
      <c r="AD6" s="5">
        <f t="shared" si="6"/>
        <v>233</v>
      </c>
      <c r="AE6">
        <v>532</v>
      </c>
      <c r="AF6">
        <v>0</v>
      </c>
      <c r="AG6">
        <v>650</v>
      </c>
      <c r="AH6">
        <v>676</v>
      </c>
      <c r="AI6">
        <v>636</v>
      </c>
      <c r="AJ6">
        <v>756</v>
      </c>
      <c r="AK6">
        <v>716</v>
      </c>
      <c r="AL6">
        <v>743</v>
      </c>
      <c r="AM6">
        <v>678</v>
      </c>
      <c r="AN6">
        <v>652</v>
      </c>
      <c r="AO6">
        <v>697</v>
      </c>
      <c r="AP6">
        <v>651</v>
      </c>
      <c r="AQ6" s="9">
        <f t="shared" si="7"/>
        <v>554</v>
      </c>
      <c r="AR6" s="5">
        <f t="shared" si="8"/>
        <v>756</v>
      </c>
      <c r="AS6">
        <v>132</v>
      </c>
      <c r="AT6">
        <v>151</v>
      </c>
      <c r="AU6">
        <v>99</v>
      </c>
      <c r="AV6">
        <v>172</v>
      </c>
      <c r="AW6">
        <v>121</v>
      </c>
      <c r="AX6">
        <v>162</v>
      </c>
      <c r="AY6">
        <v>146</v>
      </c>
      <c r="AZ6">
        <v>121</v>
      </c>
      <c r="BU6" s="9">
        <v>3569</v>
      </c>
      <c r="BV6" s="9">
        <v>3615</v>
      </c>
      <c r="BW6" s="9">
        <v>4168</v>
      </c>
      <c r="BX6" s="5">
        <f t="shared" si="9"/>
        <v>12456</v>
      </c>
      <c r="BY6">
        <f t="shared" si="10"/>
        <v>554</v>
      </c>
      <c r="BZ6">
        <f t="shared" si="11"/>
        <v>550</v>
      </c>
      <c r="CA6">
        <f t="shared" si="12"/>
        <v>0</v>
      </c>
      <c r="CB6">
        <f t="shared" si="13"/>
        <v>0</v>
      </c>
      <c r="CC6">
        <f t="shared" si="14"/>
        <v>0</v>
      </c>
      <c r="CD6">
        <f t="shared" si="15"/>
        <v>0</v>
      </c>
      <c r="CE6">
        <f t="shared" si="16"/>
        <v>0</v>
      </c>
    </row>
    <row r="7" spans="1:83" ht="14.25">
      <c r="A7" s="2" t="s">
        <v>43</v>
      </c>
      <c r="B7">
        <v>6</v>
      </c>
      <c r="C7" s="2" t="s">
        <v>45</v>
      </c>
      <c r="D7" s="23">
        <f t="shared" si="0"/>
        <v>153.07142857142858</v>
      </c>
      <c r="E7" s="23">
        <f t="shared" si="0"/>
        <v>157.67857142857142</v>
      </c>
      <c r="F7" s="4">
        <f t="shared" si="0"/>
        <v>158.92857142857142</v>
      </c>
      <c r="G7" s="4">
        <f t="shared" si="1"/>
        <v>134.875</v>
      </c>
      <c r="H7" s="23">
        <f t="shared" si="2"/>
        <v>154.67391304347825</v>
      </c>
      <c r="I7" s="12">
        <f>'[1]Sheet1'!$W$59</f>
        <v>129.56478260869565</v>
      </c>
      <c r="J7" s="22">
        <v>28</v>
      </c>
      <c r="K7" s="22">
        <v>28</v>
      </c>
      <c r="L7" s="22">
        <v>28</v>
      </c>
      <c r="M7" s="9">
        <f t="shared" si="3"/>
        <v>8</v>
      </c>
      <c r="N7" s="9">
        <f t="shared" si="4"/>
        <v>92</v>
      </c>
      <c r="O7" s="7">
        <f>SUM(396+N7)</f>
        <v>488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170</v>
      </c>
      <c r="W7" s="2">
        <v>185</v>
      </c>
      <c r="X7" s="2">
        <v>182</v>
      </c>
      <c r="Y7" s="2">
        <v>190</v>
      </c>
      <c r="Z7" s="2">
        <v>201</v>
      </c>
      <c r="AA7" s="2">
        <v>233</v>
      </c>
      <c r="AB7" s="2">
        <v>233</v>
      </c>
      <c r="AC7" s="9">
        <f t="shared" si="5"/>
        <v>155</v>
      </c>
      <c r="AD7" s="5">
        <f t="shared" si="6"/>
        <v>233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530</v>
      </c>
      <c r="AK7" s="2">
        <v>559</v>
      </c>
      <c r="AL7" s="2">
        <v>557</v>
      </c>
      <c r="AM7" s="2">
        <v>632</v>
      </c>
      <c r="AN7" s="2">
        <v>673</v>
      </c>
      <c r="AO7" s="2">
        <v>678</v>
      </c>
      <c r="AP7" s="2">
        <v>742</v>
      </c>
      <c r="AQ7" s="9">
        <f t="shared" si="7"/>
        <v>544</v>
      </c>
      <c r="AR7" s="5">
        <f t="shared" si="8"/>
        <v>742</v>
      </c>
      <c r="AS7" s="2">
        <v>133</v>
      </c>
      <c r="AT7" s="2">
        <v>119</v>
      </c>
      <c r="AU7" s="2">
        <v>143</v>
      </c>
      <c r="AV7" s="2">
        <v>140</v>
      </c>
      <c r="AW7" s="2">
        <v>128</v>
      </c>
      <c r="AX7" s="2">
        <v>133</v>
      </c>
      <c r="AY7" s="2">
        <v>155</v>
      </c>
      <c r="AZ7" s="2">
        <v>128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1">
        <v>4286</v>
      </c>
      <c r="BV7" s="21">
        <v>4415</v>
      </c>
      <c r="BW7" s="21">
        <v>4450</v>
      </c>
      <c r="BX7" s="5">
        <f t="shared" si="9"/>
        <v>14230</v>
      </c>
      <c r="BY7">
        <f t="shared" si="10"/>
        <v>535</v>
      </c>
      <c r="BZ7">
        <f t="shared" si="11"/>
        <v>544</v>
      </c>
      <c r="CA7">
        <f t="shared" si="12"/>
        <v>0</v>
      </c>
      <c r="CB7">
        <f t="shared" si="13"/>
        <v>0</v>
      </c>
      <c r="CC7">
        <f t="shared" si="14"/>
        <v>0</v>
      </c>
      <c r="CD7">
        <f t="shared" si="15"/>
        <v>0</v>
      </c>
      <c r="CE7">
        <f t="shared" si="16"/>
        <v>0</v>
      </c>
    </row>
    <row r="8" spans="9:14" ht="14.25">
      <c r="I8" s="13"/>
      <c r="J8" s="16"/>
      <c r="K8" s="16"/>
      <c r="L8" s="16"/>
      <c r="M8" s="16"/>
      <c r="N8" s="16"/>
    </row>
    <row r="9" spans="9:14" ht="14.25">
      <c r="I9" s="12"/>
      <c r="J9" s="17"/>
      <c r="K9" s="17"/>
      <c r="L9" s="17"/>
      <c r="M9" s="17"/>
      <c r="N9" s="17"/>
    </row>
    <row r="10" spans="9:14" ht="14.25">
      <c r="I10" s="12"/>
      <c r="J10" s="17"/>
      <c r="K10" s="17"/>
      <c r="L10" s="17"/>
      <c r="M10" s="17"/>
      <c r="N10" s="17"/>
    </row>
    <row r="11" spans="9:14" ht="14.25">
      <c r="I11" s="12"/>
      <c r="J11" s="17"/>
      <c r="K11" s="17"/>
      <c r="L11" s="17"/>
      <c r="M11" s="17"/>
      <c r="N11" s="17"/>
    </row>
    <row r="12" spans="9:14" ht="14.25">
      <c r="I12" s="12"/>
      <c r="J12" s="17"/>
      <c r="K12" s="17"/>
      <c r="L12" s="17"/>
      <c r="M12" s="17"/>
      <c r="N12" s="17"/>
    </row>
    <row r="13" spans="1:75" ht="14.25">
      <c r="A13" s="6"/>
      <c r="C13" s="6"/>
      <c r="D13" s="15"/>
      <c r="E13" s="15"/>
      <c r="F13" s="15"/>
      <c r="G13" s="15"/>
      <c r="H13" s="15"/>
      <c r="I13" s="12"/>
      <c r="J13" s="17"/>
      <c r="K13" s="17"/>
      <c r="L13" s="17"/>
      <c r="M13" s="17"/>
      <c r="N13" s="1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18"/>
      <c r="BV13" s="18"/>
      <c r="BW13" s="18"/>
    </row>
    <row r="14" spans="9:14" ht="14.25">
      <c r="I14" s="12"/>
      <c r="J14" s="17"/>
      <c r="K14" s="17"/>
      <c r="L14" s="17"/>
      <c r="M14" s="17"/>
      <c r="N14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10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10</v>
      </c>
    </row>
    <row r="2" spans="1:15" ht="14.25">
      <c r="A2">
        <v>1</v>
      </c>
      <c r="B2" t="s">
        <v>15</v>
      </c>
      <c r="C2" t="s">
        <v>16</v>
      </c>
      <c r="D2">
        <v>177</v>
      </c>
      <c r="E2">
        <v>166</v>
      </c>
      <c r="F2">
        <v>149</v>
      </c>
      <c r="G2">
        <v>130</v>
      </c>
      <c r="H2" s="5">
        <f aca="true" t="shared" si="0" ref="H2:H7">MAX(D2:G2)</f>
        <v>177</v>
      </c>
      <c r="I2" s="7">
        <v>177</v>
      </c>
      <c r="J2">
        <v>593</v>
      </c>
      <c r="K2">
        <v>627</v>
      </c>
      <c r="L2">
        <v>549</v>
      </c>
      <c r="M2">
        <v>444</v>
      </c>
      <c r="N2" s="5">
        <f aca="true" t="shared" si="1" ref="N2:N7">MAX(J2:M2)</f>
        <v>627</v>
      </c>
      <c r="O2" s="7">
        <v>627</v>
      </c>
    </row>
    <row r="3" spans="1:15" ht="14.25">
      <c r="A3">
        <v>2</v>
      </c>
      <c r="B3" t="s">
        <v>24</v>
      </c>
      <c r="C3" t="s">
        <v>22</v>
      </c>
      <c r="D3">
        <v>164</v>
      </c>
      <c r="E3">
        <v>173</v>
      </c>
      <c r="F3">
        <v>181</v>
      </c>
      <c r="G3">
        <v>183</v>
      </c>
      <c r="H3" s="5">
        <f t="shared" si="0"/>
        <v>183</v>
      </c>
      <c r="I3" s="7">
        <v>200</v>
      </c>
      <c r="J3">
        <v>599</v>
      </c>
      <c r="K3">
        <v>573</v>
      </c>
      <c r="L3">
        <v>594</v>
      </c>
      <c r="M3">
        <v>649</v>
      </c>
      <c r="N3" s="5">
        <f t="shared" si="1"/>
        <v>649</v>
      </c>
      <c r="O3" s="7">
        <v>649</v>
      </c>
    </row>
    <row r="4" spans="1:15" ht="14.25">
      <c r="A4">
        <v>3</v>
      </c>
      <c r="B4" t="s">
        <v>24</v>
      </c>
      <c r="C4" t="s">
        <v>23</v>
      </c>
      <c r="D4">
        <v>160</v>
      </c>
      <c r="E4">
        <v>163</v>
      </c>
      <c r="F4">
        <v>185</v>
      </c>
      <c r="G4">
        <v>152</v>
      </c>
      <c r="H4" s="5">
        <f t="shared" si="0"/>
        <v>185</v>
      </c>
      <c r="I4" s="7">
        <v>185</v>
      </c>
      <c r="J4">
        <v>592</v>
      </c>
      <c r="K4">
        <v>522</v>
      </c>
      <c r="L4">
        <v>620</v>
      </c>
      <c r="M4">
        <v>497</v>
      </c>
      <c r="N4" s="5">
        <f t="shared" si="1"/>
        <v>620</v>
      </c>
      <c r="O4" s="7">
        <v>620</v>
      </c>
    </row>
    <row r="5" spans="1:15" ht="14.25">
      <c r="A5">
        <v>4</v>
      </c>
      <c r="B5" t="s">
        <v>24</v>
      </c>
      <c r="C5" t="s">
        <v>25</v>
      </c>
      <c r="D5">
        <v>183</v>
      </c>
      <c r="E5">
        <v>168</v>
      </c>
      <c r="F5">
        <v>168</v>
      </c>
      <c r="G5">
        <v>0</v>
      </c>
      <c r="H5" s="5">
        <f t="shared" si="0"/>
        <v>183</v>
      </c>
      <c r="I5" s="7">
        <v>212</v>
      </c>
      <c r="J5">
        <v>540</v>
      </c>
      <c r="K5">
        <v>525</v>
      </c>
      <c r="L5">
        <v>544</v>
      </c>
      <c r="M5">
        <v>0</v>
      </c>
      <c r="N5" s="5">
        <f t="shared" si="1"/>
        <v>544</v>
      </c>
      <c r="O5" s="7">
        <v>671</v>
      </c>
    </row>
    <row r="6" spans="1:15" ht="14.25">
      <c r="A6">
        <v>5</v>
      </c>
      <c r="B6" t="s">
        <v>43</v>
      </c>
      <c r="C6" t="s">
        <v>44</v>
      </c>
      <c r="D6">
        <v>181</v>
      </c>
      <c r="E6">
        <v>190</v>
      </c>
      <c r="F6">
        <v>198</v>
      </c>
      <c r="G6">
        <v>172</v>
      </c>
      <c r="H6" s="5">
        <f t="shared" si="0"/>
        <v>198</v>
      </c>
      <c r="I6" s="7">
        <v>233</v>
      </c>
      <c r="J6">
        <v>652</v>
      </c>
      <c r="K6">
        <v>697</v>
      </c>
      <c r="L6">
        <v>651</v>
      </c>
      <c r="M6">
        <v>554</v>
      </c>
      <c r="N6" s="5">
        <f t="shared" si="1"/>
        <v>697</v>
      </c>
      <c r="O6" s="7">
        <v>756</v>
      </c>
    </row>
    <row r="7" spans="1:15" ht="14.25">
      <c r="A7">
        <v>6</v>
      </c>
      <c r="B7" t="s">
        <v>43</v>
      </c>
      <c r="C7" t="s">
        <v>45</v>
      </c>
      <c r="D7">
        <v>201</v>
      </c>
      <c r="E7">
        <v>233</v>
      </c>
      <c r="F7">
        <v>233</v>
      </c>
      <c r="G7">
        <v>155</v>
      </c>
      <c r="H7" s="5">
        <f t="shared" si="0"/>
        <v>233</v>
      </c>
      <c r="I7" s="7">
        <v>233</v>
      </c>
      <c r="J7">
        <v>673</v>
      </c>
      <c r="K7">
        <v>678</v>
      </c>
      <c r="L7">
        <v>742</v>
      </c>
      <c r="M7">
        <v>544</v>
      </c>
      <c r="N7" s="5">
        <f t="shared" si="1"/>
        <v>742</v>
      </c>
      <c r="O7" s="7">
        <v>742</v>
      </c>
    </row>
    <row r="8" spans="8:15" ht="14.25">
      <c r="H8" s="5"/>
      <c r="I8" s="7"/>
      <c r="N8" s="5"/>
      <c r="O8" s="7"/>
    </row>
    <row r="9" spans="8:15" ht="14.25">
      <c r="H9" s="5"/>
      <c r="I9" s="7"/>
      <c r="N9" s="5"/>
      <c r="O9" s="7"/>
    </row>
    <row r="10" spans="8:15" ht="14.25">
      <c r="H10" s="5"/>
      <c r="I10" s="7"/>
      <c r="N10" s="5"/>
      <c r="O10" s="7"/>
    </row>
    <row r="11" spans="8:15" ht="14.25">
      <c r="H11" s="5"/>
      <c r="I11" s="7"/>
      <c r="N11" s="5"/>
      <c r="O11" s="7"/>
    </row>
    <row r="12" spans="8:15" ht="14.25">
      <c r="H12" s="5"/>
      <c r="I12" s="7"/>
      <c r="N12" s="5"/>
      <c r="O12" s="7"/>
    </row>
    <row r="13" spans="8:15" ht="14.25">
      <c r="H13" s="5"/>
      <c r="I13" s="7"/>
      <c r="N13" s="5"/>
      <c r="O13" s="7"/>
    </row>
    <row r="14" spans="8:15" ht="14.25">
      <c r="H14" s="5"/>
      <c r="I14" s="7"/>
      <c r="N14" s="5"/>
      <c r="O14" s="7"/>
    </row>
    <row r="15" spans="8:15" ht="14.25">
      <c r="H15" s="5"/>
      <c r="I15" s="7"/>
      <c r="N15" s="5"/>
      <c r="O15" s="7"/>
    </row>
    <row r="16" spans="8:15" ht="14.25">
      <c r="H16" s="5"/>
      <c r="I16" s="7"/>
      <c r="N16" s="5"/>
      <c r="O16" s="7"/>
    </row>
    <row r="17" spans="8:15" ht="14.25">
      <c r="H17" s="5"/>
      <c r="I17" s="7"/>
      <c r="N17" s="5"/>
      <c r="O17" s="7"/>
    </row>
    <row r="18" spans="8:15" ht="14.25">
      <c r="H18" s="5"/>
      <c r="I18" s="7"/>
      <c r="N18" s="5"/>
      <c r="O18" s="7"/>
    </row>
    <row r="19" spans="8:15" ht="14.25">
      <c r="H19" s="5"/>
      <c r="I19" s="7"/>
      <c r="N19" s="5"/>
      <c r="O19" s="7"/>
    </row>
    <row r="20" spans="8:15" ht="14.25">
      <c r="H20" s="5"/>
      <c r="I20" s="7"/>
      <c r="N20" s="5"/>
      <c r="O20" s="7"/>
    </row>
    <row r="21" spans="8:15" ht="14.25">
      <c r="H21" s="5"/>
      <c r="I21" s="7"/>
      <c r="N21" s="5"/>
      <c r="O21" s="7"/>
    </row>
    <row r="22" spans="8:15" ht="14.25">
      <c r="H22" s="5"/>
      <c r="I22" s="7"/>
      <c r="N22" s="5"/>
      <c r="O22" s="7"/>
    </row>
    <row r="23" spans="8:15" ht="14.25">
      <c r="H23" s="5"/>
      <c r="I23" s="7"/>
      <c r="N23" s="5"/>
      <c r="O23" s="7"/>
    </row>
    <row r="24" spans="8:15" ht="14.25">
      <c r="H24" s="5"/>
      <c r="I24" s="7"/>
      <c r="N24" s="5"/>
      <c r="O24" s="7"/>
    </row>
    <row r="25" spans="8:15" ht="14.25">
      <c r="H25" s="5"/>
      <c r="I25" s="7"/>
      <c r="N25" s="5"/>
      <c r="O25" s="7"/>
    </row>
    <row r="26" spans="8:15" ht="14.25">
      <c r="H26" s="5"/>
      <c r="I26" s="7"/>
      <c r="N26" s="5"/>
      <c r="O26" s="7"/>
    </row>
    <row r="27" spans="8:15" ht="14.25">
      <c r="H27" s="5"/>
      <c r="I27" s="7"/>
      <c r="N27" s="5"/>
      <c r="O27" s="7"/>
    </row>
    <row r="28" spans="8:15" ht="14.25">
      <c r="H28" s="5"/>
      <c r="I28" s="7"/>
      <c r="N28" s="5"/>
      <c r="O28" s="7"/>
    </row>
    <row r="29" spans="8:15" ht="14.25">
      <c r="H29" s="5"/>
      <c r="I29" s="7"/>
      <c r="N29" s="5"/>
      <c r="O29" s="7"/>
    </row>
    <row r="30" spans="8:15" ht="14.25">
      <c r="H30" s="5"/>
      <c r="I30" s="7"/>
      <c r="N30" s="5"/>
      <c r="O30" s="7"/>
    </row>
    <row r="31" spans="8:15" ht="14.25">
      <c r="H31" s="5"/>
      <c r="I31" s="7"/>
      <c r="N31" s="5"/>
      <c r="O3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2024-04-09T20:05:44Z</dcterms:modified>
  <cp:category/>
  <cp:version/>
  <cp:contentType/>
  <cp:contentStatus/>
</cp:coreProperties>
</file>