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.reitings 4.k Galven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<sst xmlns="http://schemas.openxmlformats.org/spreadsheetml/2006/main" count="126" uniqueCount="66">
  <si>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</si>
  <si>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</si>
  <si>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</si>
  <si>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</si>
  <si>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</si>
  <si>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</si>
  <si>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</si>
  <si>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</si>
  <si>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</si>
  <si>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</si>
  <si>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</si>
  <si>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</si>
  <si>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</si>
  <si>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</si>
  <si>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</si>
  <si>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</si>
  <si>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</si>
  <si>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Kopējais vidējais ABL</t>
  </si>
  <si>
    <t>Vidējais bez handikapa 1.kārta</t>
  </si>
  <si>
    <t>Spēles 1.kārta</t>
  </si>
  <si>
    <t>(17.ABL)</t>
  </si>
  <si>
    <t>Natālija Riznika</t>
  </si>
  <si>
    <t>Ilona Ozola</t>
  </si>
  <si>
    <t>NB Rīga</t>
  </si>
  <si>
    <t>Amanda - Anete Intsone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</si>
  <si>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</si>
  <si>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</si>
  <si>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</si>
  <si>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</si>
  <si>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</si>
  <si>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</si>
  <si>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</si>
  <si>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(18.ABL 1.K.)</t>
  </si>
  <si>
    <t>(18.ABL 2.K.)</t>
  </si>
  <si>
    <t>(18.ABL 3.K.)</t>
  </si>
  <si>
    <t>(18.ABL 4.K.)</t>
  </si>
  <si>
    <t>(18.ABL labākais)</t>
  </si>
  <si>
    <t>SIB</t>
  </si>
  <si>
    <t>Tatjana Teļnova</t>
  </si>
  <si>
    <t>Summa (pēc 2.kārtas)</t>
  </si>
  <si>
    <t>Spēles 3.kārta</t>
  </si>
  <si>
    <t>(18.ABL 2.k.)</t>
  </si>
  <si>
    <t>Vidējais bez handikapa 3.kārta</t>
  </si>
  <si>
    <t>WishFish</t>
  </si>
  <si>
    <t>Svetlana Jemeļjanova</t>
  </si>
  <si>
    <t>Universal Services</t>
  </si>
  <si>
    <t>Evija Vende - Priekule</t>
  </si>
  <si>
    <t>Liāna Ponomarenko</t>
  </si>
  <si>
    <t>Summa (pēc 3.kārtas)</t>
  </si>
  <si>
    <t>(18.ABL 3.k.)</t>
  </si>
  <si>
    <t>Vidējais bez handikapa 4.kārta</t>
  </si>
  <si>
    <t>Spēles 4.kārta</t>
  </si>
  <si>
    <t>26.03.</t>
  </si>
  <si>
    <t>09.04.</t>
  </si>
  <si>
    <t>16.04.</t>
  </si>
  <si>
    <t>30.04.</t>
  </si>
  <si>
    <t>14.05.</t>
  </si>
  <si>
    <t>21.05.</t>
  </si>
  <si>
    <t>28.05.</t>
  </si>
  <si>
    <t>Summa 26.03.(4.spēles)</t>
  </si>
  <si>
    <t>Summa 09.04.(4.spēles)</t>
  </si>
  <si>
    <t>Summa 16.04.(4.spēles)</t>
  </si>
  <si>
    <t>Summa 30.04.(4.spēles)</t>
  </si>
  <si>
    <t>Summa 14.05.(4.spēles)</t>
  </si>
  <si>
    <t>Summa 21.05.(4.spēles)</t>
  </si>
  <si>
    <t>Summa 28.05.(4.spēles)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</si>
</sst>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W5">
            <v>182.92796296296297</v>
          </cell>
        </row>
        <row r="11">
          <cell r="W11">
            <v>169.98749719416386</v>
          </cell>
        </row>
        <row r="14">
          <cell r="W14">
            <v>167.0767418095923</v>
          </cell>
        </row>
        <row r="18">
          <cell r="W18">
            <v>160.08225806451614</v>
          </cell>
        </row>
        <row r="21">
          <cell r="W21">
            <v>155.44609927950836</v>
          </cell>
        </row>
        <row r="23">
          <cell r="W23">
            <v>156.0571750580574</v>
          </cell>
        </row>
        <row r="135">
          <cell r="W135">
            <v>102.5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3" max="3" width="18.28125" style="0" customWidth="1"/>
    <col min="4" max="8" width="15.421875" style="3" customWidth="1"/>
    <col min="9" max="9" width="10.421875" style="11" bestFit="1" customWidth="1"/>
    <col min="10" max="14" width="9.57421875" style="6" customWidth="1"/>
    <col min="15" max="15" width="8.8515625" style="4" customWidth="1"/>
    <col min="29" max="29" width="8.8515625" style="6" customWidth="1"/>
    <col min="30" max="30" width="8.8515625" style="3" customWidth="1"/>
    <col min="43" max="43" width="8.8515625" style="6" customWidth="1"/>
    <col min="44" max="44" width="8.8515625" style="3" customWidth="1"/>
    <col min="73" max="75" width="8.8515625" style="6" customWidth="1"/>
    <col min="76" max="76" width="8.8515625" style="3" customWidth="1"/>
  </cols>
  <sheetData>
    <row r="1" spans="1:83" s="1" customFormat="1" ht="14.25">
      <c r="A1" s="1" t="s">
        <v>5</v>
      </c>
      <c r="B1" s="1" t="s">
        <v>0</v>
      </c>
      <c r="C1" s="1" t="s">
        <v>1</v>
      </c>
      <c r="D1" s="2" t="s">
        <v>18</v>
      </c>
      <c r="E1" s="2" t="s">
        <v>26</v>
      </c>
      <c r="F1" s="2" t="s">
        <v>42</v>
      </c>
      <c r="G1" s="2" t="s">
        <v>50</v>
      </c>
      <c r="H1" s="2" t="s">
        <v>27</v>
      </c>
      <c r="I1" s="9" t="s">
        <v>17</v>
      </c>
      <c r="J1" s="5" t="s">
        <v>19</v>
      </c>
      <c r="K1" s="5" t="s">
        <v>28</v>
      </c>
      <c r="L1" s="5" t="s">
        <v>40</v>
      </c>
      <c r="M1" s="5" t="s">
        <v>51</v>
      </c>
      <c r="N1" s="5" t="s">
        <v>29</v>
      </c>
      <c r="O1" s="7" t="s">
        <v>16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30</v>
      </c>
      <c r="Z1" s="1" t="s">
        <v>31</v>
      </c>
      <c r="AA1" s="1" t="s">
        <v>41</v>
      </c>
      <c r="AB1" s="1" t="s">
        <v>49</v>
      </c>
      <c r="AC1" s="5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15</v>
      </c>
      <c r="AM1" s="1" t="s">
        <v>20</v>
      </c>
      <c r="AN1" s="1" t="s">
        <v>31</v>
      </c>
      <c r="AO1" s="1" t="s">
        <v>41</v>
      </c>
      <c r="AP1" s="1" t="s">
        <v>49</v>
      </c>
      <c r="AQ1" s="5" t="s">
        <v>3</v>
      </c>
      <c r="AR1" s="2" t="s">
        <v>10</v>
      </c>
      <c r="AS1" s="1" t="s">
        <v>52</v>
      </c>
      <c r="AT1" s="1" t="s">
        <v>52</v>
      </c>
      <c r="AU1" s="1" t="s">
        <v>52</v>
      </c>
      <c r="AV1" s="1" t="s">
        <v>52</v>
      </c>
      <c r="AW1" s="1" t="s">
        <v>53</v>
      </c>
      <c r="AX1" s="1" t="s">
        <v>53</v>
      </c>
      <c r="AY1" s="1" t="s">
        <v>53</v>
      </c>
      <c r="AZ1" s="1" t="s">
        <v>53</v>
      </c>
      <c r="BA1" s="1" t="s">
        <v>54</v>
      </c>
      <c r="BB1" s="1" t="s">
        <v>54</v>
      </c>
      <c r="BC1" s="1" t="s">
        <v>54</v>
      </c>
      <c r="BD1" s="1" t="s">
        <v>54</v>
      </c>
      <c r="BE1" s="1" t="s">
        <v>55</v>
      </c>
      <c r="BF1" s="1" t="s">
        <v>55</v>
      </c>
      <c r="BG1" s="1" t="s">
        <v>55</v>
      </c>
      <c r="BH1" s="1" t="s">
        <v>55</v>
      </c>
      <c r="BI1" s="1" t="s">
        <v>56</v>
      </c>
      <c r="BJ1" s="1" t="s">
        <v>56</v>
      </c>
      <c r="BK1" s="1" t="s">
        <v>56</v>
      </c>
      <c r="BL1" s="1" t="s">
        <v>56</v>
      </c>
      <c r="BM1" s="1" t="s">
        <v>57</v>
      </c>
      <c r="BN1" s="1" t="s">
        <v>57</v>
      </c>
      <c r="BO1" s="1" t="s">
        <v>57</v>
      </c>
      <c r="BP1" s="1" t="s">
        <v>57</v>
      </c>
      <c r="BQ1" s="1" t="s">
        <v>58</v>
      </c>
      <c r="BR1" s="1" t="s">
        <v>58</v>
      </c>
      <c r="BS1" s="1" t="s">
        <v>58</v>
      </c>
      <c r="BT1" s="1" t="s">
        <v>58</v>
      </c>
      <c r="BU1" s="5" t="s">
        <v>25</v>
      </c>
      <c r="BV1" s="5" t="s">
        <v>39</v>
      </c>
      <c r="BW1" s="5" t="s">
        <v>48</v>
      </c>
      <c r="BX1" s="2" t="s">
        <v>4</v>
      </c>
      <c r="BY1" s="1" t="s">
        <v>59</v>
      </c>
      <c r="BZ1" s="1" t="s">
        <v>60</v>
      </c>
      <c r="CA1" s="1" t="s">
        <v>61</v>
      </c>
      <c r="CB1" s="1" t="s">
        <v>62</v>
      </c>
      <c r="CC1" s="1" t="s">
        <v>63</v>
      </c>
      <c r="CD1" s="1" t="s">
        <v>64</v>
      </c>
      <c r="CE1" s="1" t="s">
        <v>65</v>
      </c>
    </row>
    <row r="2" spans="1:83" ht="14.25">
      <c r="A2" t="s">
        <v>23</v>
      </c>
      <c r="B2">
        <v>1</v>
      </c>
      <c r="C2" t="s">
        <v>21</v>
      </c>
      <c r="D2" s="8">
        <f aca="true" t="shared" si="0" ref="D2:F8">SUM(BU2)/(J2)</f>
        <v>168.1</v>
      </c>
      <c r="E2" s="8">
        <f t="shared" si="0"/>
        <v>172.125</v>
      </c>
      <c r="F2" s="8">
        <f t="shared" si="0"/>
        <v>179.69565217391303</v>
      </c>
      <c r="G2" s="8">
        <f>AVERAGE(AS2:BT2)</f>
        <v>183.70833333333334</v>
      </c>
      <c r="H2" s="8">
        <f aca="true" t="shared" si="1" ref="H2:H8">SUM(BX2)/(N2)</f>
        <v>176.2087912087912</v>
      </c>
      <c r="I2" s="10">
        <f>'[1]Sheet1'!$W$23</f>
        <v>156.0571750580574</v>
      </c>
      <c r="J2" s="6">
        <v>20</v>
      </c>
      <c r="K2" s="6">
        <v>24</v>
      </c>
      <c r="L2" s="6">
        <v>23</v>
      </c>
      <c r="M2" s="6">
        <f>COUNT(AS2:BT2)</f>
        <v>24</v>
      </c>
      <c r="N2" s="6">
        <f>SUM(J2:M2)</f>
        <v>91</v>
      </c>
      <c r="O2" s="12">
        <f>SUM(482+N2)</f>
        <v>573</v>
      </c>
      <c r="P2">
        <v>162</v>
      </c>
      <c r="Q2">
        <v>0</v>
      </c>
      <c r="R2">
        <v>0</v>
      </c>
      <c r="S2">
        <v>216</v>
      </c>
      <c r="T2">
        <v>201</v>
      </c>
      <c r="U2">
        <v>210</v>
      </c>
      <c r="V2">
        <v>231</v>
      </c>
      <c r="W2">
        <v>202</v>
      </c>
      <c r="X2">
        <v>214</v>
      </c>
      <c r="Y2">
        <v>202</v>
      </c>
      <c r="Z2">
        <v>223</v>
      </c>
      <c r="AA2">
        <v>210</v>
      </c>
      <c r="AB2">
        <v>253</v>
      </c>
      <c r="AC2" s="6">
        <f aca="true" t="shared" si="2" ref="AC2:AC8">MAX(AS2:BT2)</f>
        <v>234</v>
      </c>
      <c r="AD2" s="3">
        <f aca="true" t="shared" si="3" ref="AD2:AD8">MAX(P2:AC2)</f>
        <v>253</v>
      </c>
      <c r="AE2">
        <v>0</v>
      </c>
      <c r="AF2">
        <v>0</v>
      </c>
      <c r="AG2">
        <v>757</v>
      </c>
      <c r="AH2">
        <v>668</v>
      </c>
      <c r="AI2">
        <v>676</v>
      </c>
      <c r="AJ2">
        <v>712</v>
      </c>
      <c r="AK2">
        <v>696</v>
      </c>
      <c r="AL2">
        <v>770</v>
      </c>
      <c r="AM2">
        <v>693</v>
      </c>
      <c r="AN2">
        <v>709</v>
      </c>
      <c r="AO2">
        <v>717</v>
      </c>
      <c r="AP2">
        <v>851</v>
      </c>
      <c r="AQ2" s="6">
        <f aca="true" t="shared" si="4" ref="AQ2:AQ8">MAX(BY2:CE2)</f>
        <v>778</v>
      </c>
      <c r="AR2" s="3">
        <f aca="true" t="shared" si="5" ref="AR2:AR8">MAX(AE2:AQ2)</f>
        <v>851</v>
      </c>
      <c r="AS2">
        <v>161</v>
      </c>
      <c r="AT2">
        <v>201</v>
      </c>
      <c r="AU2">
        <v>214</v>
      </c>
      <c r="AV2">
        <v>202</v>
      </c>
      <c r="AW2">
        <v>225</v>
      </c>
      <c r="AX2">
        <v>174</v>
      </c>
      <c r="AY2">
        <v>183</v>
      </c>
      <c r="AZ2">
        <v>194</v>
      </c>
      <c r="BA2">
        <v>164</v>
      </c>
      <c r="BB2">
        <v>168</v>
      </c>
      <c r="BC2">
        <v>173</v>
      </c>
      <c r="BD2">
        <v>150</v>
      </c>
      <c r="BE2">
        <v>197</v>
      </c>
      <c r="BF2">
        <v>137</v>
      </c>
      <c r="BG2">
        <v>213</v>
      </c>
      <c r="BH2">
        <v>162</v>
      </c>
      <c r="BI2">
        <v>200</v>
      </c>
      <c r="BJ2">
        <v>177</v>
      </c>
      <c r="BK2">
        <v>185</v>
      </c>
      <c r="BL2">
        <v>202</v>
      </c>
      <c r="BM2">
        <v>171</v>
      </c>
      <c r="BN2">
        <v>169</v>
      </c>
      <c r="BO2">
        <v>234</v>
      </c>
      <c r="BP2">
        <v>153</v>
      </c>
      <c r="BU2" s="6">
        <v>3362</v>
      </c>
      <c r="BV2" s="6">
        <v>4131</v>
      </c>
      <c r="BW2" s="6">
        <v>4133</v>
      </c>
      <c r="BX2" s="3">
        <f>SUM(AS2:BW2)</f>
        <v>16035</v>
      </c>
      <c r="BY2">
        <f aca="true" t="shared" si="6" ref="BY2:BY8">SUM(AS2:AV2)</f>
        <v>778</v>
      </c>
      <c r="BZ2">
        <f aca="true" t="shared" si="7" ref="BZ2:BZ8">SUM(AW2:AZ2)</f>
        <v>776</v>
      </c>
      <c r="CA2">
        <f aca="true" t="shared" si="8" ref="CA2:CA8">SUM(BA2:BD2)</f>
        <v>655</v>
      </c>
      <c r="CB2">
        <f aca="true" t="shared" si="9" ref="CB2:CB8">SUM(BE2:BH2)</f>
        <v>709</v>
      </c>
      <c r="CC2">
        <f aca="true" t="shared" si="10" ref="CC2:CC8">SUM(BI2:BL2)</f>
        <v>764</v>
      </c>
      <c r="CD2">
        <f aca="true" t="shared" si="11" ref="CD2:CD8">SUM(BM2:BP2)</f>
        <v>727</v>
      </c>
      <c r="CE2">
        <f aca="true" t="shared" si="12" ref="CE2:CE8">SUM(BQ2:BT2)</f>
        <v>0</v>
      </c>
    </row>
    <row r="3" spans="1:83" ht="14.25">
      <c r="A3" t="s">
        <v>23</v>
      </c>
      <c r="B3">
        <v>2</v>
      </c>
      <c r="C3" t="s">
        <v>22</v>
      </c>
      <c r="D3" s="8">
        <f t="shared" si="0"/>
        <v>152.125</v>
      </c>
      <c r="E3" s="8">
        <f t="shared" si="0"/>
        <v>155.64285714285714</v>
      </c>
      <c r="F3" s="8">
        <f t="shared" si="0"/>
        <v>162.46428571428572</v>
      </c>
      <c r="G3" s="8">
        <f aca="true" t="shared" si="13" ref="G3:G8">AVERAGE(AS3:BT3)</f>
        <v>149.16666666666666</v>
      </c>
      <c r="H3" s="8">
        <f t="shared" si="1"/>
        <v>155.17307692307693</v>
      </c>
      <c r="I3" s="10">
        <f>'[1]Sheet1'!$W$21</f>
        <v>155.44609927950836</v>
      </c>
      <c r="J3" s="6">
        <v>24</v>
      </c>
      <c r="K3" s="6">
        <v>28</v>
      </c>
      <c r="L3" s="6">
        <v>28</v>
      </c>
      <c r="M3" s="6">
        <f aca="true" t="shared" si="14" ref="M3:M8">COUNT(AS3:BT3)</f>
        <v>24</v>
      </c>
      <c r="N3" s="6">
        <f aca="true" t="shared" si="15" ref="N3:N8">SUM(J3:M3)</f>
        <v>104</v>
      </c>
      <c r="O3" s="12">
        <f>SUM(702+N3)</f>
        <v>806</v>
      </c>
      <c r="P3">
        <v>212</v>
      </c>
      <c r="Q3">
        <v>179</v>
      </c>
      <c r="R3">
        <v>0</v>
      </c>
      <c r="S3">
        <v>245</v>
      </c>
      <c r="T3">
        <v>215</v>
      </c>
      <c r="U3">
        <v>198</v>
      </c>
      <c r="V3">
        <v>211</v>
      </c>
      <c r="W3">
        <v>201</v>
      </c>
      <c r="X3">
        <v>201</v>
      </c>
      <c r="Y3">
        <v>211</v>
      </c>
      <c r="Z3">
        <v>181</v>
      </c>
      <c r="AA3">
        <v>216</v>
      </c>
      <c r="AB3">
        <v>203</v>
      </c>
      <c r="AC3" s="6">
        <f t="shared" si="2"/>
        <v>182</v>
      </c>
      <c r="AD3" s="3">
        <f t="shared" si="3"/>
        <v>245</v>
      </c>
      <c r="AE3">
        <v>621</v>
      </c>
      <c r="AF3">
        <v>0</v>
      </c>
      <c r="AG3">
        <v>704</v>
      </c>
      <c r="AH3">
        <v>702</v>
      </c>
      <c r="AI3">
        <v>708</v>
      </c>
      <c r="AJ3">
        <v>707</v>
      </c>
      <c r="AK3">
        <v>675</v>
      </c>
      <c r="AL3">
        <v>710</v>
      </c>
      <c r="AM3">
        <v>683</v>
      </c>
      <c r="AN3">
        <v>653</v>
      </c>
      <c r="AO3">
        <v>746</v>
      </c>
      <c r="AP3">
        <v>720</v>
      </c>
      <c r="AQ3" s="6">
        <f t="shared" si="4"/>
        <v>647</v>
      </c>
      <c r="AR3" s="3">
        <f t="shared" si="5"/>
        <v>746</v>
      </c>
      <c r="AS3">
        <v>167</v>
      </c>
      <c r="AT3">
        <v>128</v>
      </c>
      <c r="AU3">
        <v>143</v>
      </c>
      <c r="AV3">
        <v>178</v>
      </c>
      <c r="AW3">
        <v>124</v>
      </c>
      <c r="AX3">
        <v>157</v>
      </c>
      <c r="AY3">
        <v>144</v>
      </c>
      <c r="AZ3">
        <v>166</v>
      </c>
      <c r="BA3">
        <v>122</v>
      </c>
      <c r="BB3">
        <v>157</v>
      </c>
      <c r="BC3">
        <v>111</v>
      </c>
      <c r="BD3">
        <v>171</v>
      </c>
      <c r="BE3">
        <v>165</v>
      </c>
      <c r="BF3">
        <v>163</v>
      </c>
      <c r="BG3">
        <v>123</v>
      </c>
      <c r="BH3">
        <v>128</v>
      </c>
      <c r="BI3">
        <v>150</v>
      </c>
      <c r="BJ3">
        <v>171</v>
      </c>
      <c r="BK3">
        <v>182</v>
      </c>
      <c r="BL3">
        <v>144</v>
      </c>
      <c r="BM3">
        <v>133</v>
      </c>
      <c r="BN3">
        <v>156</v>
      </c>
      <c r="BO3">
        <v>131</v>
      </c>
      <c r="BP3">
        <v>166</v>
      </c>
      <c r="BU3" s="6">
        <v>3651</v>
      </c>
      <c r="BV3" s="6">
        <v>4358</v>
      </c>
      <c r="BW3" s="6">
        <v>4549</v>
      </c>
      <c r="BX3" s="3">
        <f aca="true" t="shared" si="16" ref="BX3:BX8">SUM(AS3:BW3)</f>
        <v>16138</v>
      </c>
      <c r="BY3">
        <f t="shared" si="6"/>
        <v>616</v>
      </c>
      <c r="BZ3">
        <f t="shared" si="7"/>
        <v>591</v>
      </c>
      <c r="CA3">
        <f t="shared" si="8"/>
        <v>561</v>
      </c>
      <c r="CB3">
        <f t="shared" si="9"/>
        <v>579</v>
      </c>
      <c r="CC3">
        <f t="shared" si="10"/>
        <v>647</v>
      </c>
      <c r="CD3">
        <f t="shared" si="11"/>
        <v>586</v>
      </c>
      <c r="CE3">
        <f t="shared" si="12"/>
        <v>0</v>
      </c>
    </row>
    <row r="4" spans="1:83" ht="14.25">
      <c r="A4" t="s">
        <v>23</v>
      </c>
      <c r="B4">
        <v>3</v>
      </c>
      <c r="C4" t="s">
        <v>24</v>
      </c>
      <c r="D4" s="8">
        <f t="shared" si="0"/>
        <v>102.5</v>
      </c>
      <c r="E4" s="8" t="e">
        <f t="shared" si="0"/>
        <v>#DIV/0!</v>
      </c>
      <c r="F4" s="8" t="e">
        <f t="shared" si="0"/>
        <v>#DIV/0!</v>
      </c>
      <c r="G4" s="8" t="e">
        <f t="shared" si="13"/>
        <v>#DIV/0!</v>
      </c>
      <c r="H4" s="8">
        <f t="shared" si="1"/>
        <v>102.5</v>
      </c>
      <c r="I4" s="10">
        <f>'[1]Sheet1'!$W$135</f>
        <v>102.5</v>
      </c>
      <c r="J4" s="6">
        <v>8</v>
      </c>
      <c r="K4" s="6">
        <v>0</v>
      </c>
      <c r="L4" s="6">
        <v>0</v>
      </c>
      <c r="M4" s="6">
        <f t="shared" si="14"/>
        <v>0</v>
      </c>
      <c r="N4" s="6">
        <f t="shared" si="15"/>
        <v>8</v>
      </c>
      <c r="O4" s="12">
        <f>SUM(16+N4)</f>
        <v>24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118</v>
      </c>
      <c r="Y4">
        <v>0</v>
      </c>
      <c r="Z4">
        <v>124</v>
      </c>
      <c r="AA4">
        <v>0</v>
      </c>
      <c r="AB4">
        <v>0</v>
      </c>
      <c r="AC4" s="6">
        <f t="shared" si="2"/>
        <v>0</v>
      </c>
      <c r="AD4" s="3">
        <f t="shared" si="3"/>
        <v>124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412</v>
      </c>
      <c r="AM4">
        <v>0</v>
      </c>
      <c r="AN4">
        <v>463</v>
      </c>
      <c r="AO4">
        <v>0</v>
      </c>
      <c r="AP4">
        <v>0</v>
      </c>
      <c r="AQ4" s="6">
        <f t="shared" si="4"/>
        <v>0</v>
      </c>
      <c r="AR4" s="3">
        <f t="shared" si="5"/>
        <v>463</v>
      </c>
      <c r="BU4" s="6">
        <v>820</v>
      </c>
      <c r="BV4" s="6">
        <v>0</v>
      </c>
      <c r="BW4" s="6">
        <v>0</v>
      </c>
      <c r="BX4" s="3">
        <f t="shared" si="16"/>
        <v>820</v>
      </c>
      <c r="BY4">
        <f t="shared" si="6"/>
        <v>0</v>
      </c>
      <c r="BZ4">
        <f t="shared" si="7"/>
        <v>0</v>
      </c>
      <c r="CA4">
        <f t="shared" si="8"/>
        <v>0</v>
      </c>
      <c r="CB4">
        <f t="shared" si="9"/>
        <v>0</v>
      </c>
      <c r="CC4">
        <f t="shared" si="10"/>
        <v>0</v>
      </c>
      <c r="CD4">
        <f t="shared" si="11"/>
        <v>0</v>
      </c>
      <c r="CE4">
        <f t="shared" si="12"/>
        <v>0</v>
      </c>
    </row>
    <row r="5" spans="1:83" ht="14.25">
      <c r="A5" t="s">
        <v>37</v>
      </c>
      <c r="B5">
        <v>4</v>
      </c>
      <c r="C5" t="s">
        <v>38</v>
      </c>
      <c r="D5" s="8">
        <f t="shared" si="0"/>
        <v>177.60714285714286</v>
      </c>
      <c r="E5" s="8">
        <f t="shared" si="0"/>
        <v>157.75</v>
      </c>
      <c r="F5" s="8">
        <f t="shared" si="0"/>
        <v>182.875</v>
      </c>
      <c r="G5" s="8">
        <f t="shared" si="13"/>
        <v>166.625</v>
      </c>
      <c r="H5" s="8">
        <f t="shared" si="1"/>
        <v>174.01388888888889</v>
      </c>
      <c r="I5" s="10">
        <f>'[1]Sheet1'!$W$5</f>
        <v>182.92796296296297</v>
      </c>
      <c r="J5" s="6">
        <v>28</v>
      </c>
      <c r="K5" s="6">
        <v>4</v>
      </c>
      <c r="L5" s="6">
        <v>16</v>
      </c>
      <c r="M5" s="6">
        <f t="shared" si="14"/>
        <v>24</v>
      </c>
      <c r="N5" s="6">
        <f t="shared" si="15"/>
        <v>72</v>
      </c>
      <c r="O5" s="4">
        <f>SUM(217+N5)</f>
        <v>289</v>
      </c>
      <c r="P5">
        <v>237</v>
      </c>
      <c r="Q5">
        <v>204</v>
      </c>
      <c r="R5">
        <v>256</v>
      </c>
      <c r="S5">
        <v>0</v>
      </c>
      <c r="T5">
        <v>0</v>
      </c>
      <c r="U5">
        <v>0</v>
      </c>
      <c r="V5">
        <v>0</v>
      </c>
      <c r="W5">
        <v>243</v>
      </c>
      <c r="X5">
        <v>266</v>
      </c>
      <c r="Y5">
        <v>258</v>
      </c>
      <c r="Z5">
        <v>220</v>
      </c>
      <c r="AA5">
        <v>167</v>
      </c>
      <c r="AB5">
        <v>222</v>
      </c>
      <c r="AC5" s="6">
        <f t="shared" si="2"/>
        <v>212</v>
      </c>
      <c r="AD5" s="3">
        <f t="shared" si="3"/>
        <v>266</v>
      </c>
      <c r="AE5">
        <v>729</v>
      </c>
      <c r="AF5">
        <v>877</v>
      </c>
      <c r="AG5">
        <v>0</v>
      </c>
      <c r="AH5">
        <v>0</v>
      </c>
      <c r="AI5">
        <v>0</v>
      </c>
      <c r="AJ5">
        <v>0</v>
      </c>
      <c r="AK5">
        <v>821</v>
      </c>
      <c r="AL5">
        <v>881</v>
      </c>
      <c r="AM5">
        <v>839</v>
      </c>
      <c r="AN5">
        <v>751</v>
      </c>
      <c r="AO5">
        <v>631</v>
      </c>
      <c r="AP5">
        <v>772</v>
      </c>
      <c r="AQ5" s="6">
        <f t="shared" si="4"/>
        <v>708</v>
      </c>
      <c r="AR5" s="3">
        <f t="shared" si="5"/>
        <v>881</v>
      </c>
      <c r="AS5">
        <v>203</v>
      </c>
      <c r="AT5">
        <v>129</v>
      </c>
      <c r="AU5">
        <v>168</v>
      </c>
      <c r="AV5">
        <v>159</v>
      </c>
      <c r="AW5">
        <v>155</v>
      </c>
      <c r="AX5">
        <v>173</v>
      </c>
      <c r="AY5">
        <v>176</v>
      </c>
      <c r="AZ5">
        <v>171</v>
      </c>
      <c r="BA5">
        <v>151</v>
      </c>
      <c r="BB5">
        <v>212</v>
      </c>
      <c r="BC5">
        <v>182</v>
      </c>
      <c r="BD5">
        <v>163</v>
      </c>
      <c r="BE5">
        <v>147</v>
      </c>
      <c r="BF5">
        <v>147</v>
      </c>
      <c r="BG5">
        <v>178</v>
      </c>
      <c r="BH5">
        <v>176</v>
      </c>
      <c r="BI5">
        <v>158</v>
      </c>
      <c r="BJ5">
        <v>200</v>
      </c>
      <c r="BK5">
        <v>145</v>
      </c>
      <c r="BL5">
        <v>183</v>
      </c>
      <c r="BM5">
        <v>147</v>
      </c>
      <c r="BN5">
        <v>150</v>
      </c>
      <c r="BO5">
        <v>147</v>
      </c>
      <c r="BP5">
        <v>179</v>
      </c>
      <c r="BU5" s="6">
        <v>4973</v>
      </c>
      <c r="BV5" s="6">
        <v>631</v>
      </c>
      <c r="BW5" s="6">
        <v>2926</v>
      </c>
      <c r="BX5" s="3">
        <f t="shared" si="16"/>
        <v>12529</v>
      </c>
      <c r="BY5">
        <f t="shared" si="6"/>
        <v>659</v>
      </c>
      <c r="BZ5">
        <f t="shared" si="7"/>
        <v>675</v>
      </c>
      <c r="CA5">
        <f t="shared" si="8"/>
        <v>708</v>
      </c>
      <c r="CB5">
        <f t="shared" si="9"/>
        <v>648</v>
      </c>
      <c r="CC5">
        <f t="shared" si="10"/>
        <v>686</v>
      </c>
      <c r="CD5">
        <f t="shared" si="11"/>
        <v>623</v>
      </c>
      <c r="CE5">
        <f t="shared" si="12"/>
        <v>0</v>
      </c>
    </row>
    <row r="6" spans="1:83" ht="14.25">
      <c r="A6" t="s">
        <v>43</v>
      </c>
      <c r="B6">
        <v>5</v>
      </c>
      <c r="C6" t="s">
        <v>44</v>
      </c>
      <c r="D6" s="8">
        <f t="shared" si="0"/>
        <v>175.07142857142858</v>
      </c>
      <c r="E6" s="8">
        <f t="shared" si="0"/>
        <v>173</v>
      </c>
      <c r="F6" s="8">
        <f t="shared" si="0"/>
        <v>172.60714285714286</v>
      </c>
      <c r="G6" s="8">
        <f t="shared" si="13"/>
        <v>165</v>
      </c>
      <c r="H6" s="8">
        <f t="shared" si="1"/>
        <v>172.19</v>
      </c>
      <c r="I6" s="10">
        <f>'[1]Sheet1'!$W$14</f>
        <v>167.0767418095923</v>
      </c>
      <c r="J6" s="6">
        <v>28</v>
      </c>
      <c r="K6" s="6">
        <v>28</v>
      </c>
      <c r="L6" s="6">
        <v>28</v>
      </c>
      <c r="M6" s="6">
        <f t="shared" si="14"/>
        <v>16</v>
      </c>
      <c r="N6" s="6">
        <f t="shared" si="15"/>
        <v>100</v>
      </c>
      <c r="O6" s="4">
        <f>SUM(994+N6)</f>
        <v>1094</v>
      </c>
      <c r="P6">
        <v>220</v>
      </c>
      <c r="Q6">
        <v>214</v>
      </c>
      <c r="R6">
        <v>220</v>
      </c>
      <c r="S6">
        <v>220</v>
      </c>
      <c r="T6">
        <v>257</v>
      </c>
      <c r="U6">
        <v>247</v>
      </c>
      <c r="V6">
        <v>225</v>
      </c>
      <c r="W6">
        <v>233</v>
      </c>
      <c r="X6">
        <v>235</v>
      </c>
      <c r="Y6">
        <v>209</v>
      </c>
      <c r="Z6">
        <v>236</v>
      </c>
      <c r="AA6">
        <v>217</v>
      </c>
      <c r="AB6">
        <v>219</v>
      </c>
      <c r="AC6" s="6">
        <f t="shared" si="2"/>
        <v>218</v>
      </c>
      <c r="AD6" s="3">
        <f t="shared" si="3"/>
        <v>257</v>
      </c>
      <c r="AE6">
        <v>757</v>
      </c>
      <c r="AF6">
        <v>731</v>
      </c>
      <c r="AG6">
        <v>750</v>
      </c>
      <c r="AH6">
        <v>696</v>
      </c>
      <c r="AI6">
        <v>775</v>
      </c>
      <c r="AJ6">
        <v>787</v>
      </c>
      <c r="AK6">
        <v>774</v>
      </c>
      <c r="AL6">
        <v>744</v>
      </c>
      <c r="AM6">
        <v>698</v>
      </c>
      <c r="AN6">
        <v>748</v>
      </c>
      <c r="AO6">
        <v>781</v>
      </c>
      <c r="AP6">
        <v>733</v>
      </c>
      <c r="AQ6" s="6">
        <f t="shared" si="4"/>
        <v>703</v>
      </c>
      <c r="AR6" s="3">
        <f t="shared" si="5"/>
        <v>787</v>
      </c>
      <c r="AW6">
        <v>168</v>
      </c>
      <c r="AX6">
        <v>180</v>
      </c>
      <c r="AY6">
        <v>171</v>
      </c>
      <c r="AZ6">
        <v>184</v>
      </c>
      <c r="BA6">
        <v>154</v>
      </c>
      <c r="BB6">
        <v>155</v>
      </c>
      <c r="BC6">
        <v>151</v>
      </c>
      <c r="BD6">
        <v>205</v>
      </c>
      <c r="BI6">
        <v>148</v>
      </c>
      <c r="BJ6">
        <v>218</v>
      </c>
      <c r="BK6">
        <v>163</v>
      </c>
      <c r="BL6">
        <v>139</v>
      </c>
      <c r="BM6">
        <v>141</v>
      </c>
      <c r="BN6">
        <v>139</v>
      </c>
      <c r="BO6">
        <v>169</v>
      </c>
      <c r="BP6">
        <v>155</v>
      </c>
      <c r="BU6" s="6">
        <v>4902</v>
      </c>
      <c r="BV6" s="6">
        <v>4844</v>
      </c>
      <c r="BW6" s="6">
        <v>4833</v>
      </c>
      <c r="BX6" s="3">
        <f t="shared" si="16"/>
        <v>17219</v>
      </c>
      <c r="BY6">
        <f t="shared" si="6"/>
        <v>0</v>
      </c>
      <c r="BZ6">
        <f t="shared" si="7"/>
        <v>703</v>
      </c>
      <c r="CA6">
        <f t="shared" si="8"/>
        <v>665</v>
      </c>
      <c r="CB6">
        <f t="shared" si="9"/>
        <v>0</v>
      </c>
      <c r="CC6">
        <f t="shared" si="10"/>
        <v>668</v>
      </c>
      <c r="CD6">
        <f t="shared" si="11"/>
        <v>604</v>
      </c>
      <c r="CE6">
        <f t="shared" si="12"/>
        <v>0</v>
      </c>
    </row>
    <row r="7" spans="1:83" ht="14.25">
      <c r="A7" t="s">
        <v>45</v>
      </c>
      <c r="B7">
        <v>6</v>
      </c>
      <c r="C7" t="s">
        <v>46</v>
      </c>
      <c r="D7" s="8">
        <f t="shared" si="0"/>
        <v>155.17391304347825</v>
      </c>
      <c r="E7" s="8">
        <f t="shared" si="0"/>
        <v>148.67857142857142</v>
      </c>
      <c r="F7" s="8">
        <f t="shared" si="0"/>
        <v>155.625</v>
      </c>
      <c r="G7" s="8">
        <f t="shared" si="13"/>
        <v>152.125</v>
      </c>
      <c r="H7" s="8">
        <f t="shared" si="1"/>
        <v>152.14666666666668</v>
      </c>
      <c r="I7" s="10">
        <f>'[1]Sheet1'!$W$18</f>
        <v>160.08225806451614</v>
      </c>
      <c r="J7" s="6">
        <v>23</v>
      </c>
      <c r="K7" s="6">
        <v>28</v>
      </c>
      <c r="L7" s="6">
        <v>8</v>
      </c>
      <c r="M7" s="6">
        <f t="shared" si="14"/>
        <v>16</v>
      </c>
      <c r="N7" s="6">
        <f t="shared" si="15"/>
        <v>75</v>
      </c>
      <c r="O7" s="4">
        <f>SUM(717+N7)</f>
        <v>792</v>
      </c>
      <c r="P7">
        <v>208</v>
      </c>
      <c r="Q7">
        <v>229</v>
      </c>
      <c r="R7">
        <v>212</v>
      </c>
      <c r="S7">
        <v>214</v>
      </c>
      <c r="T7">
        <v>215</v>
      </c>
      <c r="U7">
        <v>0</v>
      </c>
      <c r="V7">
        <v>0</v>
      </c>
      <c r="W7">
        <v>0</v>
      </c>
      <c r="X7">
        <v>236</v>
      </c>
      <c r="Y7">
        <v>222</v>
      </c>
      <c r="Z7">
        <v>192</v>
      </c>
      <c r="AA7">
        <v>194</v>
      </c>
      <c r="AB7">
        <v>182</v>
      </c>
      <c r="AC7" s="6">
        <f t="shared" si="2"/>
        <v>181</v>
      </c>
      <c r="AD7" s="3">
        <f t="shared" si="3"/>
        <v>236</v>
      </c>
      <c r="AE7">
        <v>751</v>
      </c>
      <c r="AF7">
        <v>761</v>
      </c>
      <c r="AG7">
        <v>706</v>
      </c>
      <c r="AH7">
        <v>724</v>
      </c>
      <c r="AI7">
        <v>0</v>
      </c>
      <c r="AJ7">
        <v>0</v>
      </c>
      <c r="AK7">
        <v>0</v>
      </c>
      <c r="AL7">
        <v>702</v>
      </c>
      <c r="AM7">
        <v>706</v>
      </c>
      <c r="AN7">
        <v>667</v>
      </c>
      <c r="AO7">
        <v>658</v>
      </c>
      <c r="AP7">
        <v>626</v>
      </c>
      <c r="AQ7" s="6">
        <f t="shared" si="4"/>
        <v>616</v>
      </c>
      <c r="AR7" s="3">
        <f t="shared" si="5"/>
        <v>761</v>
      </c>
      <c r="AW7">
        <v>142</v>
      </c>
      <c r="AX7">
        <v>151</v>
      </c>
      <c r="AY7">
        <v>162</v>
      </c>
      <c r="AZ7">
        <v>154</v>
      </c>
      <c r="BA7">
        <v>128</v>
      </c>
      <c r="BB7">
        <v>167</v>
      </c>
      <c r="BC7">
        <v>146</v>
      </c>
      <c r="BD7">
        <v>160</v>
      </c>
      <c r="BI7">
        <v>143</v>
      </c>
      <c r="BJ7">
        <v>181</v>
      </c>
      <c r="BK7">
        <v>158</v>
      </c>
      <c r="BL7">
        <v>134</v>
      </c>
      <c r="BM7">
        <v>138</v>
      </c>
      <c r="BN7">
        <v>163</v>
      </c>
      <c r="BO7">
        <v>167</v>
      </c>
      <c r="BP7">
        <v>140</v>
      </c>
      <c r="BU7" s="6">
        <v>3569</v>
      </c>
      <c r="BV7" s="6">
        <v>4163</v>
      </c>
      <c r="BW7" s="6">
        <v>1245</v>
      </c>
      <c r="BX7" s="3">
        <f t="shared" si="16"/>
        <v>11411</v>
      </c>
      <c r="BY7">
        <f t="shared" si="6"/>
        <v>0</v>
      </c>
      <c r="BZ7">
        <f t="shared" si="7"/>
        <v>609</v>
      </c>
      <c r="CA7">
        <f t="shared" si="8"/>
        <v>601</v>
      </c>
      <c r="CB7">
        <f t="shared" si="9"/>
        <v>0</v>
      </c>
      <c r="CC7">
        <f t="shared" si="10"/>
        <v>616</v>
      </c>
      <c r="CD7">
        <f t="shared" si="11"/>
        <v>608</v>
      </c>
      <c r="CE7">
        <f t="shared" si="12"/>
        <v>0</v>
      </c>
    </row>
    <row r="8" spans="1:83" ht="14.25">
      <c r="A8" t="s">
        <v>45</v>
      </c>
      <c r="B8">
        <v>7</v>
      </c>
      <c r="C8" t="s">
        <v>47</v>
      </c>
      <c r="D8" s="8">
        <f t="shared" si="0"/>
        <v>164.85714285714286</v>
      </c>
      <c r="E8" s="8">
        <f t="shared" si="0"/>
        <v>167.6</v>
      </c>
      <c r="F8" s="8">
        <f t="shared" si="0"/>
        <v>168.5</v>
      </c>
      <c r="G8" s="8" t="e">
        <f t="shared" si="13"/>
        <v>#DIV/0!</v>
      </c>
      <c r="H8" s="8">
        <f t="shared" si="1"/>
        <v>166.54545454545453</v>
      </c>
      <c r="I8" s="10">
        <f>'[1]Sheet1'!$W$11</f>
        <v>169.98749719416386</v>
      </c>
      <c r="J8" s="6">
        <v>14</v>
      </c>
      <c r="K8" s="6">
        <v>15</v>
      </c>
      <c r="L8" s="6">
        <v>4</v>
      </c>
      <c r="M8" s="6">
        <f t="shared" si="14"/>
        <v>0</v>
      </c>
      <c r="N8" s="6">
        <f t="shared" si="15"/>
        <v>33</v>
      </c>
      <c r="O8" s="4">
        <f>SUM(246+N8)</f>
        <v>279</v>
      </c>
      <c r="P8">
        <v>0</v>
      </c>
      <c r="Q8">
        <v>0</v>
      </c>
      <c r="R8">
        <v>0</v>
      </c>
      <c r="S8">
        <v>0</v>
      </c>
      <c r="T8">
        <v>0</v>
      </c>
      <c r="U8">
        <v>245</v>
      </c>
      <c r="V8">
        <v>220</v>
      </c>
      <c r="W8">
        <v>247</v>
      </c>
      <c r="X8">
        <v>246</v>
      </c>
      <c r="Y8">
        <v>241</v>
      </c>
      <c r="Z8">
        <v>207</v>
      </c>
      <c r="AA8">
        <v>226</v>
      </c>
      <c r="AB8">
        <v>177</v>
      </c>
      <c r="AC8" s="6">
        <f t="shared" si="2"/>
        <v>0</v>
      </c>
      <c r="AD8" s="3">
        <f t="shared" si="3"/>
        <v>247</v>
      </c>
      <c r="AE8">
        <v>0</v>
      </c>
      <c r="AF8">
        <v>0</v>
      </c>
      <c r="AG8">
        <v>0</v>
      </c>
      <c r="AH8">
        <v>0</v>
      </c>
      <c r="AI8">
        <v>788</v>
      </c>
      <c r="AJ8">
        <v>762</v>
      </c>
      <c r="AK8">
        <v>874</v>
      </c>
      <c r="AL8">
        <v>783</v>
      </c>
      <c r="AM8">
        <v>805</v>
      </c>
      <c r="AN8">
        <v>709</v>
      </c>
      <c r="AO8">
        <v>776</v>
      </c>
      <c r="AP8">
        <v>674</v>
      </c>
      <c r="AQ8" s="6">
        <f t="shared" si="4"/>
        <v>0</v>
      </c>
      <c r="AR8" s="3">
        <f t="shared" si="5"/>
        <v>874</v>
      </c>
      <c r="BU8" s="6">
        <v>2308</v>
      </c>
      <c r="BV8" s="6">
        <v>2514</v>
      </c>
      <c r="BW8" s="6">
        <v>674</v>
      </c>
      <c r="BX8" s="3">
        <f t="shared" si="16"/>
        <v>5496</v>
      </c>
      <c r="BY8">
        <f t="shared" si="6"/>
        <v>0</v>
      </c>
      <c r="BZ8">
        <f t="shared" si="7"/>
        <v>0</v>
      </c>
      <c r="CA8">
        <f t="shared" si="8"/>
        <v>0</v>
      </c>
      <c r="CB8">
        <f t="shared" si="9"/>
        <v>0</v>
      </c>
      <c r="CC8">
        <f t="shared" si="10"/>
        <v>0</v>
      </c>
      <c r="CD8">
        <f t="shared" si="11"/>
        <v>0</v>
      </c>
      <c r="CE8">
        <f t="shared" si="1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10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10</v>
      </c>
    </row>
    <row r="2" spans="1:15" ht="14.25">
      <c r="A2">
        <v>1</v>
      </c>
      <c r="B2" t="s">
        <v>23</v>
      </c>
      <c r="C2" t="s">
        <v>21</v>
      </c>
      <c r="D2">
        <v>223</v>
      </c>
      <c r="E2">
        <v>210</v>
      </c>
      <c r="F2">
        <v>253</v>
      </c>
      <c r="G2">
        <v>234</v>
      </c>
      <c r="H2" s="3">
        <f aca="true" t="shared" si="0" ref="H2:H8">MAX(D2:G2)</f>
        <v>253</v>
      </c>
      <c r="I2" s="4">
        <v>253</v>
      </c>
      <c r="J2">
        <v>709</v>
      </c>
      <c r="K2">
        <v>717</v>
      </c>
      <c r="L2">
        <v>851</v>
      </c>
      <c r="M2">
        <v>778</v>
      </c>
      <c r="N2" s="3">
        <f aca="true" t="shared" si="1" ref="N2:N8">MAX(J2:M2)</f>
        <v>851</v>
      </c>
      <c r="O2" s="4">
        <v>851</v>
      </c>
    </row>
    <row r="3" spans="1:15" ht="14.25">
      <c r="A3">
        <v>2</v>
      </c>
      <c r="B3" t="s">
        <v>23</v>
      </c>
      <c r="C3" t="s">
        <v>22</v>
      </c>
      <c r="D3">
        <v>181</v>
      </c>
      <c r="E3">
        <v>216</v>
      </c>
      <c r="F3">
        <v>203</v>
      </c>
      <c r="G3">
        <v>182</v>
      </c>
      <c r="H3" s="3">
        <f t="shared" si="0"/>
        <v>216</v>
      </c>
      <c r="I3" s="4">
        <v>245</v>
      </c>
      <c r="J3">
        <v>653</v>
      </c>
      <c r="K3">
        <v>746</v>
      </c>
      <c r="L3">
        <v>720</v>
      </c>
      <c r="M3">
        <v>647</v>
      </c>
      <c r="N3" s="3">
        <f t="shared" si="1"/>
        <v>746</v>
      </c>
      <c r="O3" s="4">
        <v>746</v>
      </c>
    </row>
    <row r="4" spans="1:15" ht="14.25">
      <c r="A4">
        <v>3</v>
      </c>
      <c r="B4" t="s">
        <v>23</v>
      </c>
      <c r="C4" t="s">
        <v>24</v>
      </c>
      <c r="D4">
        <v>124</v>
      </c>
      <c r="E4">
        <v>0</v>
      </c>
      <c r="F4">
        <v>0</v>
      </c>
      <c r="G4">
        <v>0</v>
      </c>
      <c r="H4" s="3">
        <f t="shared" si="0"/>
        <v>124</v>
      </c>
      <c r="I4" s="4">
        <v>124</v>
      </c>
      <c r="J4">
        <v>463</v>
      </c>
      <c r="K4">
        <v>0</v>
      </c>
      <c r="L4">
        <v>0</v>
      </c>
      <c r="M4">
        <v>0</v>
      </c>
      <c r="N4" s="3">
        <f t="shared" si="1"/>
        <v>463</v>
      </c>
      <c r="O4" s="4">
        <v>463</v>
      </c>
    </row>
    <row r="5" spans="1:15" ht="14.25">
      <c r="A5">
        <v>4</v>
      </c>
      <c r="B5" t="s">
        <v>37</v>
      </c>
      <c r="C5" t="s">
        <v>38</v>
      </c>
      <c r="D5">
        <v>220</v>
      </c>
      <c r="E5">
        <v>167</v>
      </c>
      <c r="F5">
        <v>222</v>
      </c>
      <c r="G5">
        <v>212</v>
      </c>
      <c r="H5" s="3">
        <f t="shared" si="0"/>
        <v>222</v>
      </c>
      <c r="I5" s="4">
        <v>266</v>
      </c>
      <c r="J5">
        <v>751</v>
      </c>
      <c r="K5">
        <v>631</v>
      </c>
      <c r="L5">
        <v>772</v>
      </c>
      <c r="M5">
        <v>708</v>
      </c>
      <c r="N5" s="3">
        <f t="shared" si="1"/>
        <v>772</v>
      </c>
      <c r="O5" s="4">
        <v>881</v>
      </c>
    </row>
    <row r="6" spans="1:15" ht="14.25">
      <c r="A6">
        <v>5</v>
      </c>
      <c r="B6" t="s">
        <v>43</v>
      </c>
      <c r="C6" t="s">
        <v>44</v>
      </c>
      <c r="D6">
        <v>236</v>
      </c>
      <c r="E6">
        <v>217</v>
      </c>
      <c r="F6">
        <v>219</v>
      </c>
      <c r="G6">
        <v>218</v>
      </c>
      <c r="H6" s="3">
        <f t="shared" si="0"/>
        <v>236</v>
      </c>
      <c r="I6" s="4">
        <v>257</v>
      </c>
      <c r="J6">
        <v>748</v>
      </c>
      <c r="K6">
        <v>781</v>
      </c>
      <c r="L6">
        <v>733</v>
      </c>
      <c r="M6">
        <v>703</v>
      </c>
      <c r="N6" s="3">
        <f t="shared" si="1"/>
        <v>781</v>
      </c>
      <c r="O6" s="4">
        <v>787</v>
      </c>
    </row>
    <row r="7" spans="1:15" ht="14.25">
      <c r="A7">
        <v>6</v>
      </c>
      <c r="B7" t="s">
        <v>45</v>
      </c>
      <c r="C7" t="s">
        <v>46</v>
      </c>
      <c r="D7">
        <v>192</v>
      </c>
      <c r="E7">
        <v>194</v>
      </c>
      <c r="F7">
        <v>182</v>
      </c>
      <c r="G7">
        <v>181</v>
      </c>
      <c r="H7" s="3">
        <f t="shared" si="0"/>
        <v>194</v>
      </c>
      <c r="I7" s="4">
        <v>236</v>
      </c>
      <c r="J7">
        <v>667</v>
      </c>
      <c r="K7">
        <v>658</v>
      </c>
      <c r="L7">
        <v>626</v>
      </c>
      <c r="M7">
        <v>616</v>
      </c>
      <c r="N7" s="3">
        <f t="shared" si="1"/>
        <v>667</v>
      </c>
      <c r="O7" s="4">
        <v>761</v>
      </c>
    </row>
    <row r="8" spans="1:15" ht="14.25">
      <c r="A8">
        <v>7</v>
      </c>
      <c r="B8" t="s">
        <v>45</v>
      </c>
      <c r="C8" t="s">
        <v>47</v>
      </c>
      <c r="D8">
        <v>207</v>
      </c>
      <c r="E8">
        <v>226</v>
      </c>
      <c r="F8">
        <v>177</v>
      </c>
      <c r="G8">
        <v>0</v>
      </c>
      <c r="H8" s="3">
        <f t="shared" si="0"/>
        <v>226</v>
      </c>
      <c r="I8" s="4">
        <v>247</v>
      </c>
      <c r="J8">
        <v>709</v>
      </c>
      <c r="K8">
        <v>776</v>
      </c>
      <c r="L8">
        <v>674</v>
      </c>
      <c r="M8">
        <v>0</v>
      </c>
      <c r="N8" s="3">
        <f t="shared" si="1"/>
        <v>776</v>
      </c>
      <c r="O8" s="4">
        <v>874</v>
      </c>
    </row>
    <row r="9" spans="8:15" ht="14.25">
      <c r="H9" s="3"/>
      <c r="I9" s="4"/>
      <c r="N9" s="3"/>
      <c r="O9" s="4"/>
    </row>
    <row r="10" spans="8:15" ht="14.25">
      <c r="H10" s="3"/>
      <c r="I10" s="4"/>
      <c r="N10" s="3"/>
      <c r="O10" s="4"/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2024-05-22T10:50:36Z</dcterms:modified>
  <cp:category/>
  <cp:version/>
  <cp:contentType/>
  <cp:contentStatus/>
</cp:coreProperties>
</file>